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xmlns:mc="http://schemas.openxmlformats.org/markup-compatibility/2006">
    <mc:Choice Requires="x15">
      <x15ac:absPath xmlns:x15ac="http://schemas.microsoft.com/office/spreadsheetml/2010/11/ac" url="https://finpro-my.sharepoint.com/personal/susanna_nummi_businessfinland_fi/Documents/Dokumentit nettisivuilla/Lomakkeet/"/>
    </mc:Choice>
  </mc:AlternateContent>
  <xr:revisionPtr revIDLastSave="0" documentId="8_{3B31EB01-1822-4EF8-A18C-B6415E708908}" xr6:coauthVersionLast="47" xr6:coauthVersionMax="47" xr10:uidLastSave="{00000000-0000-0000-0000-000000000000}"/>
  <bookViews>
    <workbookView xWindow="-110" yWindow="-110" windowWidth="18470" windowHeight="11020" xr2:uid="{00000000-000D-0000-FFFF-FFFF00000000}"/>
  </bookViews>
  <sheets>
    <sheet name="Liite B" sheetId="1" r:id="rId1"/>
    <sheet name="Liite B Lisätietoja" sheetId="18" r:id="rId2"/>
    <sheet name="Liite C" sheetId="19" r:id="rId3"/>
    <sheet name="Appendice C" sheetId="20" r:id="rId4"/>
  </sheets>
  <definedNames>
    <definedName name="A">#REF!</definedName>
    <definedName name="ENNAKKO">#REF!</definedName>
    <definedName name="HSK">#REF!</definedName>
    <definedName name="L">#REF!</definedName>
    <definedName name="RAH">#REF!</definedName>
    <definedName name="SCALA">#REF!</definedName>
    <definedName name="_xlnm.Print_Area" localSheetId="0">'Liite B'!$A$1:$L$31</definedName>
    <definedName name="_xlnm.Print_Area" localSheetId="1">'Liite B Lisätietoja'!$B$1:$I$38</definedName>
    <definedName name="VIIMEINEN">#REF!</definedName>
    <definedName name="YK">#REF!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 l="1"/>
  <c r="K14" i="1"/>
  <c r="K13" i="1"/>
  <c r="K16" i="1"/>
  <c r="K12" i="1"/>
  <c r="J16" i="1"/>
  <c r="I22" i="1"/>
  <c r="J22" i="1"/>
  <c r="K22" i="1"/>
  <c r="I25" i="1"/>
  <c r="J25" i="1"/>
  <c r="K25" i="1"/>
  <c r="I28" i="1"/>
  <c r="J28" i="1"/>
  <c r="K28" i="1"/>
  <c r="I19" i="1"/>
  <c r="J19" i="1"/>
  <c r="K19" i="1"/>
  <c r="L19" i="1"/>
  <c r="J4" i="19"/>
  <c r="J4" i="20"/>
  <c r="D50" i="20"/>
  <c r="E17" i="20"/>
  <c r="E20" i="20"/>
  <c r="E23" i="20"/>
  <c r="E26" i="20"/>
  <c r="E29" i="20"/>
  <c r="E32" i="20"/>
  <c r="E35" i="20"/>
  <c r="E38" i="20"/>
  <c r="E41" i="20"/>
  <c r="E44" i="20"/>
  <c r="E47" i="20"/>
  <c r="H17" i="20"/>
  <c r="J17" i="20"/>
  <c r="H20" i="20"/>
  <c r="J20" i="20"/>
  <c r="H23" i="20"/>
  <c r="J23" i="20"/>
  <c r="H26" i="20"/>
  <c r="J26" i="20"/>
  <c r="J29" i="20"/>
  <c r="J32" i="20"/>
  <c r="J35" i="20"/>
  <c r="J38" i="20"/>
  <c r="J41" i="20"/>
  <c r="J44" i="20"/>
  <c r="J47" i="20"/>
  <c r="J52" i="20"/>
  <c r="J55" i="20"/>
  <c r="E50" i="20"/>
  <c r="H47" i="20"/>
  <c r="H44" i="20"/>
  <c r="H41" i="20"/>
  <c r="H38" i="20"/>
  <c r="H35" i="20"/>
  <c r="H32" i="20"/>
  <c r="H29" i="20"/>
  <c r="D49" i="19"/>
  <c r="E16" i="19"/>
  <c r="E19" i="19"/>
  <c r="E22" i="19"/>
  <c r="E25" i="19"/>
  <c r="E28" i="19"/>
  <c r="E31" i="19"/>
  <c r="E34" i="19"/>
  <c r="E37" i="19"/>
  <c r="E40" i="19"/>
  <c r="E43" i="19"/>
  <c r="E46" i="19"/>
  <c r="H16" i="19"/>
  <c r="J16" i="19"/>
  <c r="H19" i="19"/>
  <c r="J19" i="19"/>
  <c r="H22" i="19"/>
  <c r="J22" i="19"/>
  <c r="H25" i="19"/>
  <c r="J25" i="19"/>
  <c r="J28" i="19"/>
  <c r="J31" i="19"/>
  <c r="J34" i="19"/>
  <c r="J37" i="19"/>
  <c r="J40" i="19"/>
  <c r="J43" i="19"/>
  <c r="J46" i="19"/>
  <c r="J51" i="19"/>
  <c r="J54" i="19"/>
  <c r="E49" i="19"/>
  <c r="H46" i="19"/>
  <c r="H43" i="19"/>
  <c r="H40" i="19"/>
  <c r="H37" i="19"/>
  <c r="H34" i="19"/>
  <c r="H31" i="19"/>
  <c r="H28" i="19"/>
  <c r="J6" i="1"/>
  <c r="H16" i="1"/>
  <c r="C19" i="1"/>
  <c r="M21" i="1"/>
  <c r="M20" i="1"/>
  <c r="M22" i="1"/>
  <c r="L22" i="1"/>
  <c r="H22" i="1"/>
  <c r="H25" i="1"/>
  <c r="H28" i="1"/>
  <c r="G22" i="1"/>
  <c r="F22" i="1"/>
  <c r="E22" i="1"/>
  <c r="D22" i="1"/>
  <c r="D25" i="1"/>
  <c r="D28" i="1"/>
  <c r="C22" i="1"/>
  <c r="F25" i="1"/>
  <c r="F28" i="1"/>
  <c r="G25" i="1"/>
  <c r="G28" i="1"/>
  <c r="L25" i="1"/>
  <c r="L28" i="1"/>
  <c r="C25" i="1"/>
  <c r="C28" i="1"/>
  <c r="E25" i="1"/>
  <c r="E28" i="1"/>
  <c r="M28" i="1"/>
  <c r="M27" i="1"/>
  <c r="M26" i="1"/>
  <c r="M24" i="1"/>
  <c r="M23" i="1"/>
  <c r="G15" i="1"/>
  <c r="G12" i="1"/>
  <c r="G13" i="1"/>
  <c r="G14" i="1"/>
  <c r="G16" i="1"/>
  <c r="D19" i="1"/>
  <c r="E19" i="1"/>
  <c r="F19" i="1"/>
  <c r="G19" i="1"/>
  <c r="H19" i="1"/>
  <c r="D11" i="1"/>
  <c r="E11" i="1"/>
  <c r="F11" i="1"/>
  <c r="D16" i="1"/>
  <c r="E16" i="1"/>
  <c r="F16" i="1"/>
  <c r="C16" i="1"/>
  <c r="M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PETRI SERENIUS</author>
  </authors>
  <commentList>
    <comment ref="C11" authorId="0" shapeId="0" xr:uid="{00000000-0006-0000-0000-000001000000}">
      <text>
        <r>
          <rPr>
            <b/>
            <sz val="8"/>
            <color indexed="81"/>
            <rFont val="Tahoma"/>
          </rPr>
          <t>Lisää vuosiluku</t>
        </r>
      </text>
    </comment>
    <comment ref="B13" authorId="0" shapeId="0" xr:uid="{00000000-0006-0000-0000-000002000000}">
      <text>
        <r>
          <rPr>
            <sz val="8"/>
            <color indexed="81"/>
            <rFont val="Tahoma"/>
            <family val="2"/>
          </rPr>
          <t>Anna lisätiedot muista investointikustannuksista sivulla Lisätiedot.</t>
        </r>
        <r>
          <rPr>
            <b/>
            <sz val="8"/>
            <color indexed="81"/>
            <rFont val="Tahoma"/>
          </rPr>
          <t xml:space="preserve">
</t>
        </r>
      </text>
    </comment>
    <comment ref="B14" authorId="0" shapeId="0" xr:uid="{1BAC9F93-C713-405A-85F6-FABE5F9895A2}">
      <text>
        <r>
          <rPr>
            <sz val="8"/>
            <color indexed="81"/>
            <rFont val="Tahoma"/>
            <family val="2"/>
          </rPr>
          <t>Anna lisätiedot muista investointikustannuksista sivulla Lisätiedot.</t>
        </r>
        <r>
          <rPr>
            <b/>
            <sz val="8"/>
            <color indexed="81"/>
            <rFont val="Tahoma"/>
          </rPr>
          <t xml:space="preserve">
</t>
        </r>
      </text>
    </comment>
    <comment ref="B15" authorId="0" shapeId="0" xr:uid="{92788E85-8097-4A7B-9B75-2421B5F3719E}">
      <text>
        <r>
          <rPr>
            <sz val="8"/>
            <color indexed="81"/>
            <rFont val="Tahoma"/>
            <family val="2"/>
          </rPr>
          <t>Anna lisätiedot muista investointikustannuksista sivulla Lisätiedot.</t>
        </r>
        <r>
          <rPr>
            <b/>
            <sz val="8"/>
            <color indexed="81"/>
            <rFont val="Tahoma"/>
          </rPr>
          <t xml:space="preserve">
</t>
        </r>
      </text>
    </comment>
    <comment ref="C19" authorId="0" shapeId="0" xr:uid="{00000000-0006-0000-0000-000003000000}">
      <text>
        <r>
          <rPr>
            <b/>
            <sz val="8"/>
            <color indexed="81"/>
            <rFont val="Tahoma"/>
          </rPr>
          <t>Lisää vuosiluku</t>
        </r>
      </text>
    </comment>
    <comment ref="B24" authorId="0" shapeId="0" xr:uid="{00000000-0006-0000-0000-000004000000}">
      <text>
        <r>
          <rPr>
            <sz val="8"/>
            <color indexed="81"/>
            <rFont val="Tahoma"/>
          </rPr>
          <t xml:space="preserve">Selvitys jakoperusteista sivulle lisätietoja
</t>
        </r>
      </text>
    </comment>
    <comment ref="B27" authorId="0" shapeId="0" xr:uid="{00000000-0006-0000-0000-000005000000}">
      <text>
        <r>
          <rPr>
            <sz val="8"/>
            <color indexed="81"/>
            <rFont val="Tahoma"/>
            <family val="2"/>
          </rPr>
          <t xml:space="preserve">Anna selvitys poistoista kohdassa lisätietoja
</t>
        </r>
        <r>
          <rPr>
            <sz val="8"/>
            <color indexed="81"/>
            <rFont val="Tahoma"/>
          </rPr>
          <t xml:space="preserve">
</t>
        </r>
      </text>
    </comment>
  </commentList>
</comments>
</file>

<file path=xl/sharedStrings.xml><?xml version="1.0" encoding="utf-8"?>
<sst xmlns="http://schemas.openxmlformats.org/spreadsheetml/2006/main" count="256" uniqueCount="112">
  <si>
    <t>Laatija</t>
  </si>
  <si>
    <t>Yhteensä</t>
  </si>
  <si>
    <t>Yritys</t>
  </si>
  <si>
    <t>Hankkeen investointikustannukset</t>
  </si>
  <si>
    <t>Kustannukset yhteensä</t>
  </si>
  <si>
    <t>VUOSI</t>
  </si>
  <si>
    <t>Hankkeen tuottaman liiketoiminnan tiedot</t>
  </si>
  <si>
    <t>Lisätiedot hankkeen investointikustannuksista</t>
  </si>
  <si>
    <t>Hankkeen kustannusten kirjanpidollinen käsittely</t>
  </si>
  <si>
    <t>Poistot hankkeen investointikustannuksista</t>
  </si>
  <si>
    <t>Muut poistot</t>
  </si>
  <si>
    <t>Lisätiedot poistoista</t>
  </si>
  <si>
    <t>Sähköpostiosoite</t>
  </si>
  <si>
    <t>Puhelinnumero</t>
  </si>
  <si>
    <t>Hankkeen nimi</t>
  </si>
  <si>
    <t>Ohje: Taulukkoon kirjataan ainoastaan hankkeen aiheuttamat kustannukset ja hankkeen tuottamat myyntituotot vastaavine kuluineen.</t>
  </si>
  <si>
    <t>Myynti2</t>
  </si>
  <si>
    <t>Muu kehitys- / investointikustannus 1</t>
  </si>
  <si>
    <t>Muu kehitys- / investointikustannus 2</t>
  </si>
  <si>
    <t>Muu kehitys- / investointikustannus 3</t>
  </si>
  <si>
    <t>Poistoaika, v</t>
  </si>
  <si>
    <t>Päivämäärä</t>
  </si>
  <si>
    <t xml:space="preserve">Tätä laskentamallia käytetään arvioidessa projektin tulosten osittaista epäonnistumista osittaista perimättäjättöä varten. </t>
  </si>
  <si>
    <t>Täytä arvot keltasilla merkittyihin soluihin, missä määrin hankkeen tulokset ovat onnistuneet, käytössä tai niitä edelleen hyödynnetään.</t>
  </si>
  <si>
    <t>Korvaa malliluvut omilla luvuillasi.</t>
  </si>
  <si>
    <t>Projektisuunnitelma</t>
  </si>
  <si>
    <t xml:space="preserve">Kokonais-onnistuminen% </t>
  </si>
  <si>
    <t>Tehtävä</t>
  </si>
  <si>
    <t>Kuvaus ja Tulos</t>
  </si>
  <si>
    <t>Panosten määrä
- htkk, € , tms</t>
  </si>
  <si>
    <t>%</t>
  </si>
  <si>
    <t xml:space="preserve">TP 1. </t>
  </si>
  <si>
    <t>Tehtävä nimi</t>
  </si>
  <si>
    <t>Tehtävän tavoitteet
- esim. selvitys
- prosessikuvaus
- moduli 1</t>
  </si>
  <si>
    <t>onnistumisen / epäonnistumisen kuvaus</t>
  </si>
  <si>
    <t xml:space="preserve"> (tulee automaattisesti, 
      edellisten minimiarvo)</t>
  </si>
  <si>
    <t>kuvaus miten hyödynnetään TAI 
  onko täysin luovuttu</t>
  </si>
  <si>
    <t xml:space="preserve">TP 2. </t>
  </si>
  <si>
    <t xml:space="preserve">TP 3. </t>
  </si>
  <si>
    <t xml:space="preserve">TP 4. </t>
  </si>
  <si>
    <t xml:space="preserve">TP 5. </t>
  </si>
  <si>
    <t>TP 6.</t>
  </si>
  <si>
    <t xml:space="preserve">TP 7. </t>
  </si>
  <si>
    <t xml:space="preserve">TP 8. </t>
  </si>
  <si>
    <t xml:space="preserve">TP 9. </t>
  </si>
  <si>
    <t xml:space="preserve">TP N. </t>
  </si>
  <si>
    <t>Panokset yhteensä</t>
  </si>
  <si>
    <t>Projektin onnistuminen ja tulosten hyödynnettävyys, %</t>
  </si>
  <si>
    <t>Projektin epäonnistumisen aste%</t>
  </si>
  <si>
    <t>= 100% - Projektin tulosten hyödynnettävyys</t>
  </si>
  <si>
    <t>Loan waiver application Appendice C:  Project success and failure in Parcial loan waiver</t>
  </si>
  <si>
    <t>This model is used to evaluation of a project's outcomes for partial loan waiver.</t>
  </si>
  <si>
    <t>Please fill the  estimates on yellow cells to describe at what level the outcomes of the project have failed, are in use and will be used further.</t>
  </si>
  <si>
    <t>The tasks on the project plan</t>
  </si>
  <si>
    <t>Results of the R&amp;D&amp;I project, its goals and related business</t>
  </si>
  <si>
    <t xml:space="preserve">Total success % </t>
  </si>
  <si>
    <t>Usefullness of the outcomes</t>
  </si>
  <si>
    <t>Task</t>
  </si>
  <si>
    <t>Name
Description and goals</t>
  </si>
  <si>
    <t>The inputs
- pmo, € , ect.</t>
  </si>
  <si>
    <t>Share %</t>
  </si>
  <si>
    <t>WP 1.</t>
  </si>
  <si>
    <t>The name of the task</t>
  </si>
  <si>
    <t>The goals of the task
- for instance a study
- process description
- module 1</t>
  </si>
  <si>
    <t>Description of success / failure</t>
  </si>
  <si>
    <t xml:space="preserve"> (calculated minimum value)</t>
  </si>
  <si>
    <t>Description how is used 
OR
given up of the task's results</t>
  </si>
  <si>
    <t xml:space="preserve">WP 2. </t>
  </si>
  <si>
    <t xml:space="preserve">WP 3. </t>
  </si>
  <si>
    <t xml:space="preserve">WP 4. </t>
  </si>
  <si>
    <t xml:space="preserve">WP 5. </t>
  </si>
  <si>
    <t>WP 6.</t>
  </si>
  <si>
    <t xml:space="preserve">WP 7. </t>
  </si>
  <si>
    <t xml:space="preserve">WP 8. </t>
  </si>
  <si>
    <t xml:space="preserve">WP 9. </t>
  </si>
  <si>
    <t xml:space="preserve">WP N. </t>
  </si>
  <si>
    <t>Total inputs</t>
  </si>
  <si>
    <t>The success rate and usefullness of the project results, %</t>
  </si>
  <si>
    <t>Project failure rate%</t>
  </si>
  <si>
    <t>= 100% - Project success rate and usefullness</t>
  </si>
  <si>
    <t>Tulosten hyödynnettävyys%</t>
  </si>
  <si>
    <t>Panosten osuus%</t>
  </si>
  <si>
    <t>Päättynyt tki-hanke ja sen tavoitteet sekä siihen liittyvä liiketoiminta</t>
  </si>
  <si>
    <t>Company</t>
  </si>
  <si>
    <t>Project name</t>
  </si>
  <si>
    <t>Project ID#</t>
  </si>
  <si>
    <t>Author</t>
  </si>
  <si>
    <t>Telephone</t>
  </si>
  <si>
    <t>email</t>
  </si>
  <si>
    <t>Date</t>
  </si>
  <si>
    <t>Hankkeen diaarinumero</t>
  </si>
  <si>
    <t>Perimättäjättö Liite B:  Projektin synnyttämän liiketoiminnan elinkaaren laskelma</t>
  </si>
  <si>
    <t>Käyttökate EBITDA</t>
  </si>
  <si>
    <t>Liikevoitto/tappio EBIT</t>
  </si>
  <si>
    <t>Liikevaihto Turnover</t>
  </si>
  <si>
    <t>Muuttuvat kustannukset  Variable costs</t>
  </si>
  <si>
    <t>Kiinteät kustannukset Fixed costs</t>
  </si>
  <si>
    <t>Myynti1 Sales</t>
  </si>
  <si>
    <t>Perimättäjättö Liite C:  Selvitys projektin tehtävien tulosten onnistumisesta, epäonnistumisesta ja jatkohyödyntämisestä</t>
  </si>
  <si>
    <t>Aktivoitu määrä</t>
  </si>
  <si>
    <r>
      <t xml:space="preserve">Täytä taulukko siten, että tiedot ovat </t>
    </r>
    <r>
      <rPr>
        <b/>
        <sz val="11"/>
        <rFont val="Arial"/>
        <family val="2"/>
      </rPr>
      <t>Liikevoittoon asti</t>
    </r>
    <r>
      <rPr>
        <sz val="11"/>
        <rFont val="Arial"/>
        <family val="2"/>
      </rPr>
      <t xml:space="preserve">. </t>
    </r>
  </si>
  <si>
    <t>BF-hankkeen / -hankkeiden kustannukset</t>
  </si>
  <si>
    <t>B. Kaupallinen onnistuminen tähän asti
- % osuus, mitä tuloksia edelleen hyödynnetään</t>
  </si>
  <si>
    <t>A. Tekninen onnistuminen 
- %-osuus, miten tk-hankeen tehtävä toteutui</t>
  </si>
  <si>
    <t>C. Tehtävän tulosten hyödyntäminen tulevaisuudessa - hyödyntämisen %-osuus  tässä tai muussa liiketoiminnassa tai tulevissa hankkeissa  
TAI 
jos tuloksista täysin luovuttu, niin  syötä 0%</t>
  </si>
  <si>
    <t>A. Technical success 
- success rate of the R&amp;D project's task</t>
  </si>
  <si>
    <t>B. Commercial success now
- share of results in commercial use</t>
  </si>
  <si>
    <t>C.  The usefullness of the outcomes in the future in the project's or in other businesses, in future projects, in own use   OR 
if the task's results are completely given up then 0%</t>
  </si>
  <si>
    <t>Jos kahden peräkkäisen tk-hankkeen projektit liittyvät samaan liiketoimintaan, niin voit esittää ne yhdessä laskelmassa.</t>
  </si>
  <si>
    <t>Poistettu määrä</t>
  </si>
  <si>
    <t>Poistettu%</t>
  </si>
  <si>
    <t>versio 5.8.24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</si>
</sst>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_ ;[Red]\-#,##0\ "/>
    <numFmt numFmtId="166" formatCode="d\.m\.yy;@"/>
    <numFmt numFmtId="167" formatCode="0.0\ %"/>
  </numFmts>
  <fonts count="27" x14ac:knownFonts="1">
    <font>
      <sz val="10"/>
      <name val="Arial"/>
    </font>
    <font>
      <sz val="11"/>
      <color theme="1"/>
      <name val="Calibri"/>
      <family val="2"/>
      <scheme val="minor"/>
    </font>
    <font>
      <sz val="10"/>
      <name val="Arial"/>
    </font>
    <font>
      <b/>
      <sz val="10"/>
      <name val="Arial"/>
      <family val="2"/>
    </font>
    <font>
      <sz val="10"/>
      <name val="Arial"/>
      <family val="2"/>
    </font>
    <font>
      <sz val="8"/>
      <name val="Arial"/>
    </font>
    <font>
      <u/>
      <sz val="10"/>
      <color indexed="12"/>
      <name val="Arial"/>
    </font>
    <font>
      <sz val="8"/>
      <color indexed="81"/>
      <name val="Tahoma"/>
    </font>
    <font>
      <b/>
      <sz val="11"/>
      <name val="Arial"/>
      <family val="2"/>
    </font>
    <font>
      <sz val="8"/>
      <color indexed="81"/>
      <name val="Tahoma"/>
      <family val="2"/>
    </font>
    <font>
      <b/>
      <sz val="8"/>
      <color indexed="81"/>
      <name val="Tahoma"/>
    </font>
    <font>
      <sz val="8"/>
      <name val="Arial"/>
      <family val="2"/>
    </font>
    <font>
      <b/>
      <u/>
      <sz val="11"/>
      <name val="Arial"/>
      <family val="2"/>
    </font>
    <font>
      <sz val="11"/>
      <name val="Arial"/>
      <family val="2"/>
    </font>
    <font>
      <u/>
      <sz val="10"/>
      <name val="Arial"/>
      <family val="2"/>
    </font>
    <font>
      <i/>
      <sz val="11"/>
      <name val="Arial"/>
      <family val="2"/>
    </font>
    <font>
      <b/>
      <sz val="11"/>
      <color theme="1"/>
      <name val="Calibri"/>
      <family val="2"/>
      <scheme val="minor"/>
    </font>
    <font>
      <b/>
      <sz val="12"/>
      <name val="Arial"/>
      <family val="2"/>
    </font>
    <font>
      <sz val="14"/>
      <name val="Arial"/>
      <family val="2"/>
    </font>
    <font>
      <b/>
      <sz val="18"/>
      <color theme="1"/>
      <name val="Calibri"/>
      <family val="2"/>
      <scheme val="minor"/>
    </font>
    <font>
      <sz val="14"/>
      <color theme="1"/>
      <name val="Calibri"/>
      <family val="2"/>
      <scheme val="minor"/>
    </font>
    <font>
      <sz val="12"/>
      <color theme="1"/>
      <name val="Calibri"/>
      <family val="2"/>
      <scheme val="minor"/>
    </font>
    <font>
      <b/>
      <sz val="24"/>
      <color theme="1"/>
      <name val="Calibri"/>
      <family val="2"/>
      <scheme val="minor"/>
    </font>
    <font>
      <b/>
      <sz val="20"/>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s>
  <fills count="11">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1"/>
    <xf numFmtId="0" fontId="11" fillId="2" borderId="1" applyProtection="0">
      <protection locked="0"/>
    </xf>
    <xf numFmtId="0" fontId="1" fillId="0" borderId="0"/>
    <xf numFmtId="9" fontId="1" fillId="0" borderId="0" applyFont="0" applyFill="0" applyBorder="0" applyAlignment="0" applyProtection="0"/>
    <xf numFmtId="9" fontId="2" fillId="0" borderId="0" applyFont="0" applyFill="0" applyBorder="0" applyAlignment="0" applyProtection="0"/>
  </cellStyleXfs>
  <cellXfs count="113">
    <xf numFmtId="0" fontId="0" fillId="0" borderId="0" xfId="0"/>
    <xf numFmtId="0" fontId="8" fillId="0" borderId="0" xfId="0" applyFont="1"/>
    <xf numFmtId="0" fontId="8" fillId="3" borderId="0" xfId="0" applyFont="1" applyFill="1" applyAlignment="1">
      <alignment horizontal="center"/>
    </xf>
    <xf numFmtId="0" fontId="8" fillId="3" borderId="0" xfId="0" applyFont="1" applyFill="1"/>
    <xf numFmtId="0" fontId="12" fillId="0" borderId="0" xfId="0" applyFont="1"/>
    <xf numFmtId="0" fontId="13" fillId="0" borderId="0" xfId="0" applyFont="1"/>
    <xf numFmtId="0" fontId="4" fillId="0" borderId="0" xfId="0" applyFont="1"/>
    <xf numFmtId="49" fontId="8" fillId="3" borderId="0" xfId="0" applyNumberFormat="1" applyFont="1" applyFill="1" applyAlignment="1">
      <alignment horizontal="left"/>
    </xf>
    <xf numFmtId="49" fontId="8" fillId="3" borderId="0" xfId="0" applyNumberFormat="1" applyFont="1" applyFill="1"/>
    <xf numFmtId="49" fontId="8" fillId="3" borderId="0" xfId="0" applyNumberFormat="1" applyFont="1" applyFill="1" applyAlignment="1">
      <alignment horizontal="center"/>
    </xf>
    <xf numFmtId="0" fontId="15" fillId="0" borderId="0" xfId="0" applyFont="1" applyAlignment="1">
      <alignment horizontal="left"/>
    </xf>
    <xf numFmtId="0" fontId="8" fillId="0" borderId="0" xfId="0" applyFont="1" applyAlignment="1">
      <alignment horizontal="left"/>
    </xf>
    <xf numFmtId="0" fontId="13" fillId="0" borderId="0" xfId="0" applyFont="1" applyAlignment="1">
      <alignment horizontal="left"/>
    </xf>
    <xf numFmtId="0" fontId="3" fillId="5" borderId="0" xfId="0" applyFont="1" applyFill="1"/>
    <xf numFmtId="0" fontId="4" fillId="5" borderId="0" xfId="0" applyFont="1" applyFill="1"/>
    <xf numFmtId="3" fontId="4" fillId="0" borderId="2" xfId="0" applyNumberFormat="1" applyFont="1" applyBorder="1" applyAlignment="1" applyProtection="1">
      <alignment horizontal="right" indent="1"/>
      <protection locked="0"/>
    </xf>
    <xf numFmtId="3" fontId="4" fillId="0" borderId="3" xfId="0" applyNumberFormat="1" applyFont="1" applyBorder="1" applyAlignment="1" applyProtection="1">
      <alignment horizontal="right" indent="1"/>
      <protection locked="0"/>
    </xf>
    <xf numFmtId="3" fontId="4" fillId="0" borderId="4" xfId="0" applyNumberFormat="1" applyFont="1" applyBorder="1" applyAlignment="1" applyProtection="1">
      <alignment horizontal="right" indent="1"/>
      <protection locked="0"/>
    </xf>
    <xf numFmtId="0" fontId="3" fillId="4" borderId="6" xfId="0" applyFont="1" applyFill="1" applyBorder="1" applyAlignment="1">
      <alignment horizontal="right" indent="1"/>
    </xf>
    <xf numFmtId="0" fontId="3" fillId="0" borderId="6" xfId="0" applyFont="1" applyBorder="1" applyAlignment="1" applyProtection="1">
      <alignment horizontal="right" indent="1"/>
      <protection locked="0"/>
    </xf>
    <xf numFmtId="0" fontId="3" fillId="4" borderId="6" xfId="0" applyFont="1" applyFill="1" applyBorder="1" applyAlignment="1" applyProtection="1">
      <alignment horizontal="right" indent="1"/>
      <protection locked="0"/>
    </xf>
    <xf numFmtId="38" fontId="4" fillId="0" borderId="5" xfId="0" applyNumberFormat="1" applyFont="1" applyBorder="1" applyAlignment="1" applyProtection="1">
      <alignment horizontal="right" indent="1"/>
      <protection locked="0"/>
    </xf>
    <xf numFmtId="38" fontId="4" fillId="0" borderId="0" xfId="0" applyNumberFormat="1" applyFont="1" applyAlignment="1" applyProtection="1">
      <alignment horizontal="right" indent="1"/>
      <protection locked="0"/>
    </xf>
    <xf numFmtId="38" fontId="4" fillId="6" borderId="2" xfId="0" applyNumberFormat="1" applyFont="1" applyFill="1" applyBorder="1" applyAlignment="1">
      <alignment horizontal="right" indent="1"/>
    </xf>
    <xf numFmtId="38" fontId="3" fillId="6" borderId="8" xfId="0" applyNumberFormat="1" applyFont="1" applyFill="1" applyBorder="1" applyAlignment="1">
      <alignment horizontal="right" indent="1"/>
    </xf>
    <xf numFmtId="38" fontId="3" fillId="6" borderId="9" xfId="0" applyNumberFormat="1" applyFont="1" applyFill="1" applyBorder="1" applyAlignment="1">
      <alignment horizontal="right" indent="1"/>
    </xf>
    <xf numFmtId="38" fontId="3" fillId="6" borderId="6" xfId="0" applyNumberFormat="1" applyFont="1" applyFill="1" applyBorder="1" applyAlignment="1">
      <alignment horizontal="right" indent="1"/>
    </xf>
    <xf numFmtId="38" fontId="4" fillId="6" borderId="3" xfId="0" applyNumberFormat="1" applyFont="1" applyFill="1" applyBorder="1" applyAlignment="1">
      <alignment horizontal="right" indent="1"/>
    </xf>
    <xf numFmtId="38" fontId="4" fillId="0" borderId="10" xfId="0" applyNumberFormat="1" applyFont="1" applyBorder="1" applyAlignment="1" applyProtection="1">
      <alignment horizontal="right" indent="1"/>
      <protection locked="0"/>
    </xf>
    <xf numFmtId="38" fontId="4" fillId="0" borderId="11" xfId="0" applyNumberFormat="1" applyFont="1" applyBorder="1" applyAlignment="1" applyProtection="1">
      <alignment horizontal="right" indent="1"/>
      <protection locked="0"/>
    </xf>
    <xf numFmtId="38" fontId="4" fillId="6" borderId="4" xfId="0" applyNumberFormat="1" applyFont="1" applyFill="1" applyBorder="1" applyAlignment="1">
      <alignment horizontal="right" indent="1"/>
    </xf>
    <xf numFmtId="38" fontId="3" fillId="6" borderId="3" xfId="0" applyNumberFormat="1" applyFont="1" applyFill="1" applyBorder="1" applyAlignment="1">
      <alignment horizontal="right" indent="1"/>
    </xf>
    <xf numFmtId="38" fontId="3" fillId="6" borderId="7" xfId="0" applyNumberFormat="1" applyFont="1" applyFill="1" applyBorder="1" applyAlignment="1">
      <alignment horizontal="right" indent="1"/>
    </xf>
    <xf numFmtId="38" fontId="17" fillId="4" borderId="7" xfId="0" applyNumberFormat="1" applyFont="1" applyFill="1" applyBorder="1" applyAlignment="1">
      <alignment horizontal="right" indent="1"/>
    </xf>
    <xf numFmtId="165" fontId="4" fillId="0" borderId="2" xfId="0" applyNumberFormat="1" applyFont="1" applyBorder="1" applyAlignment="1" applyProtection="1">
      <alignment horizontal="right"/>
      <protection locked="0"/>
    </xf>
    <xf numFmtId="165" fontId="4" fillId="4" borderId="2" xfId="0" applyNumberFormat="1" applyFont="1" applyFill="1" applyBorder="1" applyAlignment="1">
      <alignment horizontal="right"/>
    </xf>
    <xf numFmtId="165" fontId="4" fillId="0" borderId="3" xfId="0" applyNumberFormat="1" applyFont="1" applyBorder="1" applyAlignment="1" applyProtection="1">
      <alignment horizontal="right"/>
      <protection locked="0"/>
    </xf>
    <xf numFmtId="165" fontId="4" fillId="4" borderId="3" xfId="0" applyNumberFormat="1" applyFont="1" applyFill="1" applyBorder="1" applyAlignment="1">
      <alignment horizontal="right"/>
    </xf>
    <xf numFmtId="165" fontId="4" fillId="0" borderId="4" xfId="0" applyNumberFormat="1" applyFont="1" applyBorder="1" applyAlignment="1" applyProtection="1">
      <alignment horizontal="right"/>
      <protection locked="0"/>
    </xf>
    <xf numFmtId="165" fontId="4" fillId="4" borderId="4" xfId="0" applyNumberFormat="1" applyFont="1" applyFill="1" applyBorder="1" applyAlignment="1">
      <alignment horizontal="right"/>
    </xf>
    <xf numFmtId="165" fontId="3" fillId="4" borderId="4" xfId="0" applyNumberFormat="1" applyFont="1" applyFill="1" applyBorder="1" applyAlignment="1">
      <alignment horizontal="right"/>
    </xf>
    <xf numFmtId="0" fontId="3" fillId="0" borderId="2" xfId="0" applyFont="1" applyBorder="1" applyAlignment="1" applyProtection="1">
      <alignment horizontal="right" indent="1"/>
      <protection locked="0"/>
    </xf>
    <xf numFmtId="0" fontId="3" fillId="4" borderId="2" xfId="0" applyFont="1" applyFill="1" applyBorder="1" applyAlignment="1" applyProtection="1">
      <alignment horizontal="right" indent="1"/>
      <protection locked="0"/>
    </xf>
    <xf numFmtId="0" fontId="3" fillId="4" borderId="6" xfId="0" applyFont="1" applyFill="1" applyBorder="1" applyAlignment="1">
      <alignment horizontal="right" indent="2"/>
    </xf>
    <xf numFmtId="0" fontId="19" fillId="0" borderId="0" xfId="5" applyFont="1" applyAlignment="1">
      <alignment horizontal="left" vertical="top"/>
    </xf>
    <xf numFmtId="0" fontId="1" fillId="0" borderId="0" xfId="5" applyAlignment="1">
      <alignment horizontal="left" vertical="top"/>
    </xf>
    <xf numFmtId="0" fontId="1" fillId="0" borderId="0" xfId="5" applyAlignment="1">
      <alignment horizontal="center" vertical="top"/>
    </xf>
    <xf numFmtId="0" fontId="20" fillId="0" borderId="0" xfId="5" applyFont="1" applyAlignment="1">
      <alignment horizontal="left" vertical="top"/>
    </xf>
    <xf numFmtId="0" fontId="21" fillId="0" borderId="0" xfId="5" applyFont="1" applyAlignment="1">
      <alignment horizontal="left" vertical="top"/>
    </xf>
    <xf numFmtId="0" fontId="26" fillId="0" borderId="0" xfId="5" applyFont="1" applyAlignment="1">
      <alignment horizontal="left" vertical="center"/>
    </xf>
    <xf numFmtId="0" fontId="26" fillId="0" borderId="0" xfId="5" applyFont="1" applyAlignment="1">
      <alignment horizontal="left" vertical="center" wrapText="1"/>
    </xf>
    <xf numFmtId="9" fontId="0" fillId="0" borderId="0" xfId="6" applyFont="1" applyAlignment="1">
      <alignment horizontal="center" vertical="top"/>
    </xf>
    <xf numFmtId="9" fontId="0" fillId="7" borderId="0" xfId="6" applyFont="1" applyFill="1" applyAlignment="1">
      <alignment horizontal="center" vertical="top"/>
    </xf>
    <xf numFmtId="9" fontId="0" fillId="9" borderId="0" xfId="6" applyFont="1" applyFill="1" applyAlignment="1">
      <alignment horizontal="center" vertical="center"/>
    </xf>
    <xf numFmtId="9" fontId="0" fillId="7" borderId="0" xfId="6" applyFont="1" applyFill="1" applyAlignment="1">
      <alignment horizontal="center" vertical="center"/>
    </xf>
    <xf numFmtId="9" fontId="16" fillId="7" borderId="0" xfId="5" applyNumberFormat="1" applyFont="1" applyFill="1" applyAlignment="1">
      <alignment horizontal="center" vertical="center"/>
    </xf>
    <xf numFmtId="0" fontId="1" fillId="0" borderId="0" xfId="5" quotePrefix="1" applyAlignment="1">
      <alignment horizontal="left" vertical="top" wrapText="1"/>
    </xf>
    <xf numFmtId="0" fontId="1" fillId="0" borderId="0" xfId="5" applyAlignment="1">
      <alignment horizontal="left" vertical="center" wrapText="1"/>
    </xf>
    <xf numFmtId="0" fontId="1" fillId="0" borderId="0" xfId="5" quotePrefix="1" applyAlignment="1">
      <alignment horizontal="left" vertical="center" wrapText="1"/>
    </xf>
    <xf numFmtId="0" fontId="1" fillId="0" borderId="0" xfId="5" applyAlignment="1">
      <alignment horizontal="left" vertical="center" wrapText="1" indent="1"/>
    </xf>
    <xf numFmtId="0" fontId="1" fillId="0" borderId="0" xfId="5" applyAlignment="1">
      <alignment horizontal="left" vertical="center"/>
    </xf>
    <xf numFmtId="0" fontId="1" fillId="0" borderId="0" xfId="5" applyAlignment="1">
      <alignment horizontal="left" vertical="top" wrapText="1"/>
    </xf>
    <xf numFmtId="0" fontId="1" fillId="0" borderId="0" xfId="5"/>
    <xf numFmtId="0" fontId="25" fillId="0" borderId="0" xfId="5" applyFont="1" applyAlignment="1">
      <alignment horizontal="left" vertical="top"/>
    </xf>
    <xf numFmtId="0" fontId="25" fillId="0" borderId="0" xfId="5" applyFont="1" applyAlignment="1">
      <alignment horizontal="center" vertical="top"/>
    </xf>
    <xf numFmtId="9" fontId="25" fillId="0" borderId="0" xfId="6" applyFont="1" applyAlignment="1">
      <alignment horizontal="center" vertical="top"/>
    </xf>
    <xf numFmtId="0" fontId="24" fillId="8" borderId="0" xfId="5" applyFont="1" applyFill="1" applyAlignment="1">
      <alignment horizontal="left" vertical="top"/>
    </xf>
    <xf numFmtId="9" fontId="25" fillId="8" borderId="17" xfId="6" applyFont="1" applyFill="1" applyBorder="1" applyAlignment="1">
      <alignment horizontal="center" vertical="top"/>
    </xf>
    <xf numFmtId="0" fontId="23" fillId="7" borderId="0" xfId="5" applyFont="1" applyFill="1" applyAlignment="1">
      <alignment horizontal="left" vertical="center" indent="1"/>
    </xf>
    <xf numFmtId="0" fontId="26" fillId="7" borderId="0" xfId="5" applyFont="1" applyFill="1" applyAlignment="1">
      <alignment horizontal="left" vertical="top"/>
    </xf>
    <xf numFmtId="0" fontId="26" fillId="7" borderId="0" xfId="5" quotePrefix="1" applyFont="1" applyFill="1" applyAlignment="1">
      <alignment horizontal="left" vertical="center"/>
    </xf>
    <xf numFmtId="9" fontId="25" fillId="10" borderId="17" xfId="6" applyFont="1" applyFill="1" applyBorder="1" applyAlignment="1">
      <alignment horizontal="center" vertical="center"/>
    </xf>
    <xf numFmtId="0" fontId="26" fillId="0" borderId="0" xfId="5" applyFont="1" applyAlignment="1">
      <alignment horizontal="left" vertical="center" wrapText="1" indent="1"/>
    </xf>
    <xf numFmtId="0" fontId="1" fillId="8" borderId="0" xfId="5" applyFill="1" applyAlignment="1">
      <alignment horizontal="center" vertical="top"/>
    </xf>
    <xf numFmtId="166" fontId="8" fillId="3" borderId="6" xfId="0" applyNumberFormat="1" applyFont="1" applyFill="1" applyBorder="1" applyAlignment="1" applyProtection="1">
      <alignment horizontal="center"/>
      <protection locked="0"/>
    </xf>
    <xf numFmtId="0" fontId="3" fillId="4" borderId="6" xfId="0" applyFont="1" applyFill="1" applyBorder="1" applyAlignment="1">
      <alignment horizontal="center"/>
    </xf>
    <xf numFmtId="167" fontId="3" fillId="4" borderId="4" xfId="7" applyNumberFormat="1" applyFont="1" applyFill="1" applyBorder="1" applyAlignment="1">
      <alignment horizontal="right" indent="1"/>
    </xf>
    <xf numFmtId="167" fontId="4" fillId="4" borderId="2" xfId="7" applyNumberFormat="1" applyFont="1" applyFill="1" applyBorder="1" applyAlignment="1" applyProtection="1">
      <alignment horizontal="right" indent="1"/>
      <protection locked="0"/>
    </xf>
    <xf numFmtId="167" fontId="4" fillId="4" borderId="3" xfId="7" applyNumberFormat="1" applyFont="1" applyFill="1" applyBorder="1" applyAlignment="1" applyProtection="1">
      <alignment horizontal="right" indent="1"/>
      <protection locked="0"/>
    </xf>
    <xf numFmtId="167" fontId="4" fillId="4" borderId="4" xfId="7" applyNumberFormat="1" applyFont="1" applyFill="1" applyBorder="1" applyAlignment="1" applyProtection="1">
      <alignment horizontal="right" indent="1"/>
      <protection locked="0"/>
    </xf>
    <xf numFmtId="0" fontId="3" fillId="0" borderId="11" xfId="0" applyFont="1" applyBorder="1"/>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7" xfId="0" applyFont="1" applyFill="1" applyBorder="1" applyAlignment="1">
      <alignment horizontal="center"/>
    </xf>
    <xf numFmtId="0" fontId="18" fillId="0" borderId="0" xfId="0" applyFont="1" applyAlignment="1">
      <alignment horizontal="left" vertical="center" wrapText="1" indent="1"/>
    </xf>
    <xf numFmtId="0" fontId="18" fillId="0" borderId="0" xfId="0" applyFont="1" applyAlignment="1">
      <alignment horizontal="left" vertical="center" indent="1"/>
    </xf>
    <xf numFmtId="49" fontId="8" fillId="3" borderId="8" xfId="0" applyNumberFormat="1" applyFont="1" applyFill="1" applyBorder="1" applyAlignment="1" applyProtection="1">
      <alignment horizontal="left" indent="1"/>
      <protection locked="0"/>
    </xf>
    <xf numFmtId="49" fontId="8" fillId="3" borderId="7" xfId="0" applyNumberFormat="1" applyFont="1" applyFill="1" applyBorder="1" applyAlignment="1" applyProtection="1">
      <alignment horizontal="left" indent="1"/>
      <protection locked="0"/>
    </xf>
    <xf numFmtId="49" fontId="8" fillId="3" borderId="9" xfId="0" applyNumberFormat="1" applyFont="1" applyFill="1" applyBorder="1" applyAlignment="1" applyProtection="1">
      <alignment horizontal="left" indent="1"/>
      <protection locked="0"/>
    </xf>
    <xf numFmtId="49" fontId="8" fillId="3" borderId="8" xfId="0" applyNumberFormat="1" applyFont="1" applyFill="1" applyBorder="1" applyAlignment="1" applyProtection="1">
      <alignment horizontal="center"/>
      <protection locked="0"/>
    </xf>
    <xf numFmtId="49" fontId="8" fillId="3" borderId="7" xfId="0" applyNumberFormat="1" applyFont="1" applyFill="1" applyBorder="1" applyAlignment="1" applyProtection="1">
      <alignment horizontal="center"/>
      <protection locked="0"/>
    </xf>
    <xf numFmtId="49" fontId="14" fillId="3" borderId="8" xfId="2" applyNumberFormat="1" applyFont="1" applyFill="1" applyBorder="1" applyAlignment="1" applyProtection="1">
      <alignment horizontal="center"/>
      <protection locked="0"/>
    </xf>
    <xf numFmtId="49" fontId="8" fillId="3" borderId="9" xfId="0" applyNumberFormat="1" applyFont="1" applyFill="1" applyBorder="1" applyAlignment="1" applyProtection="1">
      <alignment horizontal="center"/>
      <protection locked="0"/>
    </xf>
    <xf numFmtId="166" fontId="8" fillId="3" borderId="8" xfId="0" applyNumberFormat="1" applyFont="1" applyFill="1" applyBorder="1" applyAlignment="1" applyProtection="1">
      <alignment horizontal="center"/>
      <protection locked="0"/>
    </xf>
    <xf numFmtId="166" fontId="8" fillId="3" borderId="7" xfId="0" applyNumberFormat="1" applyFont="1" applyFill="1" applyBorder="1" applyAlignment="1" applyProtection="1">
      <alignment horizontal="center"/>
      <protection locked="0"/>
    </xf>
    <xf numFmtId="49" fontId="4" fillId="5" borderId="12" xfId="0" applyNumberFormat="1" applyFont="1" applyFill="1" applyBorder="1" applyAlignment="1" applyProtection="1">
      <alignment horizontal="left" vertical="top" wrapText="1" readingOrder="1"/>
      <protection locked="0"/>
    </xf>
    <xf numFmtId="49" fontId="4" fillId="5" borderId="13" xfId="0" applyNumberFormat="1" applyFont="1" applyFill="1" applyBorder="1" applyAlignment="1" applyProtection="1">
      <alignment horizontal="left" vertical="top" wrapText="1" readingOrder="1"/>
      <protection locked="0"/>
    </xf>
    <xf numFmtId="49" fontId="4" fillId="5" borderId="14" xfId="0" applyNumberFormat="1" applyFont="1" applyFill="1" applyBorder="1" applyAlignment="1" applyProtection="1">
      <alignment horizontal="left" vertical="top" wrapText="1" readingOrder="1"/>
      <protection locked="0"/>
    </xf>
    <xf numFmtId="49" fontId="4" fillId="5" borderId="5" xfId="0" applyNumberFormat="1" applyFont="1" applyFill="1" applyBorder="1" applyAlignment="1" applyProtection="1">
      <alignment horizontal="left" vertical="top" wrapText="1" readingOrder="1"/>
      <protection locked="0"/>
    </xf>
    <xf numFmtId="49" fontId="4" fillId="5" borderId="0" xfId="0" applyNumberFormat="1" applyFont="1" applyFill="1" applyAlignment="1" applyProtection="1">
      <alignment horizontal="left" vertical="top" wrapText="1" readingOrder="1"/>
      <protection locked="0"/>
    </xf>
    <xf numFmtId="49" fontId="4" fillId="5" borderId="15" xfId="0" applyNumberFormat="1" applyFont="1" applyFill="1" applyBorder="1" applyAlignment="1" applyProtection="1">
      <alignment horizontal="left" vertical="top" wrapText="1" readingOrder="1"/>
      <protection locked="0"/>
    </xf>
    <xf numFmtId="49" fontId="4" fillId="5" borderId="10" xfId="0" applyNumberFormat="1" applyFont="1" applyFill="1" applyBorder="1" applyAlignment="1" applyProtection="1">
      <alignment horizontal="left" vertical="top" wrapText="1" readingOrder="1"/>
      <protection locked="0"/>
    </xf>
    <xf numFmtId="49" fontId="4" fillId="5" borderId="11" xfId="0" applyNumberFormat="1" applyFont="1" applyFill="1" applyBorder="1" applyAlignment="1" applyProtection="1">
      <alignment horizontal="left" vertical="top" wrapText="1" readingOrder="1"/>
      <protection locked="0"/>
    </xf>
    <xf numFmtId="49" fontId="4" fillId="5" borderId="16" xfId="0" applyNumberFormat="1" applyFont="1" applyFill="1" applyBorder="1" applyAlignment="1" applyProtection="1">
      <alignment horizontal="left" vertical="top" wrapText="1" readingOrder="1"/>
      <protection locked="0"/>
    </xf>
    <xf numFmtId="0" fontId="25" fillId="8" borderId="0" xfId="5" applyFont="1" applyFill="1" applyAlignment="1">
      <alignment horizontal="left" vertical="center" wrapText="1" indent="1"/>
    </xf>
    <xf numFmtId="0" fontId="25" fillId="0" borderId="0" xfId="5" applyFont="1" applyAlignment="1">
      <alignment horizontal="left" wrapText="1" indent="1"/>
    </xf>
    <xf numFmtId="0" fontId="23" fillId="0" borderId="0" xfId="5" applyFont="1" applyAlignment="1">
      <alignment horizontal="center" vertical="center" wrapText="1"/>
    </xf>
    <xf numFmtId="0" fontId="22" fillId="0" borderId="0" xfId="5" applyFont="1" applyAlignment="1">
      <alignment horizontal="left" vertical="center" wrapText="1" indent="1"/>
    </xf>
    <xf numFmtId="0" fontId="25" fillId="0" borderId="0" xfId="5" applyFont="1" applyAlignment="1">
      <alignment horizontal="left" vertical="top" wrapText="1" indent="1"/>
    </xf>
    <xf numFmtId="0" fontId="25" fillId="7" borderId="0" xfId="5" applyFont="1" applyFill="1" applyAlignment="1">
      <alignment horizontal="left" vertical="center" wrapText="1" indent="1"/>
    </xf>
    <xf numFmtId="0" fontId="1" fillId="8" borderId="0" xfId="5" applyFill="1" applyAlignment="1">
      <alignment horizontal="center" vertical="center" wrapText="1"/>
    </xf>
    <xf numFmtId="0" fontId="24" fillId="0" borderId="0" xfId="5" applyFont="1" applyAlignment="1">
      <alignment horizontal="left" vertical="center" wrapText="1" indent="1"/>
    </xf>
    <xf numFmtId="0" fontId="25" fillId="0" borderId="0" xfId="5" applyFont="1" applyAlignment="1">
      <alignment horizontal="left" vertical="top" wrapText="1" indent="2"/>
    </xf>
  </cellXfs>
  <cellStyles count="8">
    <cellStyle name="Euro" xfId="1" xr:uid="{00000000-0005-0000-0000-000000000000}"/>
    <cellStyle name="Hyperlinkki" xfId="2" builtinId="8"/>
    <cellStyle name="Normaali" xfId="0" builtinId="0"/>
    <cellStyle name="Normal 2" xfId="5" xr:uid="{815B35DA-9DA1-46A7-9D80-EB99538BE513}"/>
    <cellStyle name="Otsikkokenttä" xfId="3" xr:uid="{00000000-0005-0000-0000-000003000000}"/>
    <cellStyle name="Percent 2" xfId="6" xr:uid="{F8D24D8C-F3D5-42DA-BE56-B0C3FB634994}"/>
    <cellStyle name="Prosenttia" xfId="7" builtinId="5"/>
    <cellStyle name="Syötekenttä"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952500</xdr:colOff>
      <xdr:row>2</xdr:row>
      <xdr:rowOff>220756</xdr:rowOff>
    </xdr:to>
    <xdr:pic>
      <xdr:nvPicPr>
        <xdr:cNvPr id="3" name="Kuva 2" descr="C:\Users\SN\Pictures\Logot\bf_logo_blue_rgb_100.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29" y="179294"/>
          <a:ext cx="952500" cy="400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502103</xdr:colOff>
      <xdr:row>11</xdr:row>
      <xdr:rowOff>182335</xdr:rowOff>
    </xdr:from>
    <xdr:to>
      <xdr:col>23</xdr:col>
      <xdr:colOff>163285</xdr:colOff>
      <xdr:row>28</xdr:row>
      <xdr:rowOff>244928</xdr:rowOff>
    </xdr:to>
    <xdr:sp macro="" textlink="">
      <xdr:nvSpPr>
        <xdr:cNvPr id="2" name="TextBox 1">
          <a:extLst>
            <a:ext uri="{FF2B5EF4-FFF2-40B4-BE49-F238E27FC236}">
              <a16:creationId xmlns:a16="http://schemas.microsoft.com/office/drawing/2014/main" id="{77CF725C-EEB1-4DC5-8A10-D5C0456E0780}"/>
            </a:ext>
          </a:extLst>
        </xdr:cNvPr>
        <xdr:cNvSpPr txBox="1"/>
      </xdr:nvSpPr>
      <xdr:spPr>
        <a:xfrm>
          <a:off x="16618403" y="1953985"/>
          <a:ext cx="7585982" cy="7377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 Tekninen onnistuminen /hyödynnettävyys</a:t>
          </a:r>
        </a:p>
        <a:p>
          <a:endParaRPr lang="en-US" sz="1400"/>
        </a:p>
        <a:p>
          <a:r>
            <a:rPr lang="en-US" sz="1400"/>
            <a:t>Tekninen</a:t>
          </a:r>
          <a:r>
            <a:rPr lang="en-US" sz="1400" baseline="0"/>
            <a:t> epäonnistuminen =&gt; tekninen onnistuminen = 0% ,</a:t>
          </a:r>
          <a:br>
            <a:rPr lang="en-US" sz="1400" baseline="0"/>
          </a:br>
          <a:r>
            <a:rPr lang="en-US" sz="1400" baseline="0"/>
            <a:t>jos tehtävästä ei syntynyt mitään valmista.</a:t>
          </a:r>
        </a:p>
        <a:p>
          <a:endParaRPr lang="en-US" sz="1400" baseline="0"/>
        </a:p>
        <a:p>
          <a:r>
            <a:rPr lang="en-US" sz="1400" baseline="0"/>
            <a:t>Tekninen onnistuminen 100%</a:t>
          </a:r>
          <a:br>
            <a:rPr lang="en-US" sz="1400" baseline="0"/>
          </a:br>
          <a:r>
            <a:rPr lang="en-US" sz="1400" baseline="0"/>
            <a:t>*  projektin kehitystyö saavutti suunnittellut tk-tavoitteet.</a:t>
          </a:r>
        </a:p>
        <a:p>
          <a:r>
            <a:rPr lang="en-US" sz="1400" baseline="0"/>
            <a:t> </a:t>
          </a:r>
        </a:p>
        <a:p>
          <a:r>
            <a:rPr lang="en-US" sz="1400" baseline="0"/>
            <a:t>Tekninen onnistuminen 20%-80%</a:t>
          </a:r>
          <a:br>
            <a:rPr lang="en-US" sz="1400" baseline="0"/>
          </a:br>
          <a:r>
            <a:rPr lang="en-US" sz="1400" baseline="0"/>
            <a:t>* projekti saavutti suunnitellut t&amp;k-tavoitteet osittain, </a:t>
          </a:r>
          <a:br>
            <a:rPr lang="en-US" sz="1400" baseline="0"/>
          </a:br>
          <a:r>
            <a:rPr lang="en-US" sz="1400" baseline="0"/>
            <a:t>* arvioi onnistuminen karkealla 20%:n / 10%:n tarkkuudella </a:t>
          </a:r>
          <a:br>
            <a:rPr lang="en-US" sz="1400" baseline="0"/>
          </a:br>
          <a:endParaRPr lang="en-US" sz="1400" baseline="0"/>
        </a:p>
        <a:p>
          <a:r>
            <a:rPr lang="en-US" sz="1400" baseline="0"/>
            <a:t>B. Kaupallinen onnistuminen:</a:t>
          </a:r>
        </a:p>
        <a:p>
          <a:r>
            <a:rPr lang="en-US" sz="1400" baseline="0"/>
            <a:t>0% hankkeen tulokset floppasi markkinoilla, kehitystyön tulos ei ole kilpailukykyinen, ei myy</a:t>
          </a:r>
        </a:p>
        <a:p>
          <a:r>
            <a:rPr lang="en-US" sz="1400" baseline="0"/>
            <a:t>20-100% kaupallinen onnistuminen osittaista, </a:t>
          </a:r>
          <a:r>
            <a:rPr lang="en-US" sz="1400" baseline="0">
              <a:solidFill>
                <a:schemeClr val="dk1"/>
              </a:solidFill>
              <a:effectLst/>
              <a:latin typeface="+mn-lt"/>
              <a:ea typeface="+mn-ea"/>
              <a:cs typeface="+mn-cs"/>
            </a:rPr>
            <a:t>arvioi tilanne nyt ja odotusarvo lähitulevaisuudessa,</a:t>
          </a:r>
          <a:r>
            <a:rPr lang="en-US" sz="1400" baseline="0"/>
            <a:t> </a:t>
          </a:r>
          <a:br>
            <a:rPr lang="en-US" sz="1400" baseline="0"/>
          </a:br>
          <a:r>
            <a:rPr lang="en-US" sz="1400" baseline="0"/>
            <a:t>arvioi kvalitatiivisesti kehitystyön tulosten käyttöasteosuus%na - </a:t>
          </a:r>
        </a:p>
        <a:p>
          <a:r>
            <a:rPr lang="en-US" sz="1400" baseline="0"/>
            <a:t>älä arvioi myyntitavoitteiden onnistumisen %-osuutena.</a:t>
          </a:r>
        </a:p>
        <a:p>
          <a:endParaRPr lang="en-US" sz="1400" baseline="0"/>
        </a:p>
        <a:p>
          <a:r>
            <a:rPr lang="en-US" sz="1400" baseline="0"/>
            <a:t> C. Tulosten hyödynnettävyys tulevaisuudessa projektin tai muussa liiketoiminnoissa tai tulevissa kehitysprojekteissa </a:t>
          </a:r>
          <a:br>
            <a:rPr lang="en-US" sz="1400" baseline="0"/>
          </a:br>
          <a:r>
            <a:rPr lang="en-US" sz="1400" baseline="0"/>
            <a:t>* arvioi missä määrin tulokset, hankkeessa kehitetty osaaminen on käyttökelpoista osana tulevia t&amp;k-hankkeita tai liiketoimintaa.</a:t>
          </a:r>
        </a:p>
        <a:p>
          <a:r>
            <a:rPr lang="en-US" sz="1400"/>
            <a:t>* Jos</a:t>
          </a:r>
          <a:r>
            <a:rPr lang="en-US" sz="1400" baseline="0"/>
            <a:t> yritys yritys ei ole kokonaan luopunut hankkeen tuloksena syntyneistä tuloksista, ipr-stä, osaamisesta, liiketoiminnasta, niin tulosten hyödynnyttävyys on jossakin määrin enemmän kuin 0%.</a:t>
          </a:r>
        </a:p>
        <a:p>
          <a:endParaRPr lang="en-US" sz="1400" baseline="0"/>
        </a:p>
        <a:p>
          <a:r>
            <a:rPr lang="en-US" sz="1400" baseline="0"/>
            <a:t>Täysi Luopuminen = hankkeen tuloksia, kehitystyötä, osaamista:  ei markkinoida, ei myydä, ei toimiteta, ei kehitetä, ei ylläpidetä, ei ylläpidetä IPRiä, ei myydä IPRiä, ei käytetä itse, ei anneta toisten käyttää, ei hyödynnetä hankkeessa kehitettyä konseptia, ei hyödynnetä designia  </a:t>
          </a:r>
        </a:p>
        <a:p>
          <a:r>
            <a:rPr lang="en-US" sz="1400" baseline="0"/>
            <a:t> -  rajoite ei koske ennen tätä hanketta yrityksellä ollutta tuotetta, palvelua, IPRiä</a:t>
          </a:r>
        </a:p>
        <a:p>
          <a:endParaRPr lang="en-US" sz="1400" baseline="0"/>
        </a:p>
        <a:p>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299356</xdr:colOff>
      <xdr:row>14</xdr:row>
      <xdr:rowOff>231321</xdr:rowOff>
    </xdr:from>
    <xdr:ext cx="7239000" cy="7105535"/>
    <xdr:sp macro="" textlink="">
      <xdr:nvSpPr>
        <xdr:cNvPr id="2" name="TextBox 1">
          <a:extLst>
            <a:ext uri="{FF2B5EF4-FFF2-40B4-BE49-F238E27FC236}">
              <a16:creationId xmlns:a16="http://schemas.microsoft.com/office/drawing/2014/main" id="{F18ACEDB-70FC-4127-ADC0-BD169F25C561}"/>
            </a:ext>
          </a:extLst>
        </xdr:cNvPr>
        <xdr:cNvSpPr txBox="1"/>
      </xdr:nvSpPr>
      <xdr:spPr>
        <a:xfrm>
          <a:off x="17049749" y="2993571"/>
          <a:ext cx="7239000" cy="7105535"/>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sz="1400"/>
            <a:t>A. Technical success / usability </a:t>
          </a:r>
        </a:p>
        <a:p>
          <a:endParaRPr lang="fi-FI" sz="1400"/>
        </a:p>
        <a:p>
          <a:r>
            <a:rPr lang="fi-FI" sz="1400"/>
            <a:t>Technical failure =&gt; technical success = 0%, </a:t>
          </a:r>
        </a:p>
        <a:p>
          <a:r>
            <a:rPr lang="fi-FI" sz="1400"/>
            <a:t>if nothing finished was created from the task. </a:t>
          </a:r>
        </a:p>
        <a:p>
          <a:endParaRPr lang="fi-FI" sz="1400"/>
        </a:p>
        <a:p>
          <a:r>
            <a:rPr lang="fi-FI" sz="1400"/>
            <a:t>Technical success 100% </a:t>
          </a:r>
        </a:p>
        <a:p>
          <a:r>
            <a:rPr lang="fi-FI" sz="1400"/>
            <a:t>* the project's development work reached the planned RDI</a:t>
          </a:r>
          <a:r>
            <a:rPr lang="fi-FI" sz="1400" baseline="0"/>
            <a:t> </a:t>
          </a:r>
          <a:r>
            <a:rPr lang="fi-FI" sz="1400"/>
            <a:t>goals. </a:t>
          </a:r>
        </a:p>
        <a:p>
          <a:endParaRPr lang="fi-FI" sz="1400"/>
        </a:p>
        <a:p>
          <a:r>
            <a:rPr lang="fi-FI" sz="1400"/>
            <a:t>Technical success 20%-80% </a:t>
          </a:r>
        </a:p>
        <a:p>
          <a:r>
            <a:rPr lang="fi-FI" sz="1400"/>
            <a:t>* the project partially achieved the planned R&amp;D goals, </a:t>
          </a:r>
        </a:p>
        <a:p>
          <a:r>
            <a:rPr lang="fi-FI" sz="1400"/>
            <a:t>* estimate the success with a rough accuracy of 20% / 10% </a:t>
          </a:r>
        </a:p>
        <a:p>
          <a:endParaRPr lang="fi-FI" sz="1400"/>
        </a:p>
        <a:p>
          <a:r>
            <a:rPr lang="fi-FI" sz="1400"/>
            <a:t>B. Commercial success: </a:t>
          </a:r>
        </a:p>
        <a:p>
          <a:r>
            <a:rPr lang="fi-FI" sz="1400"/>
            <a:t>0% project results flopped in the market, the result of </a:t>
          </a:r>
          <a:br>
            <a:rPr lang="fi-FI" sz="1400"/>
          </a:br>
          <a:r>
            <a:rPr lang="fi-FI" sz="1400"/>
            <a:t>  the development work is not competitive, does not sell </a:t>
          </a:r>
        </a:p>
        <a:p>
          <a:pPr marL="0" marR="0" lvl="0" indent="0" defTabSz="914400" eaLnBrk="1" fontAlgn="auto" latinLnBrk="0" hangingPunct="1">
            <a:lnSpc>
              <a:spcPct val="100000"/>
            </a:lnSpc>
            <a:spcBef>
              <a:spcPts val="0"/>
            </a:spcBef>
            <a:spcAft>
              <a:spcPts val="0"/>
            </a:spcAft>
            <a:buClrTx/>
            <a:buSzTx/>
            <a:buFontTx/>
            <a:buNone/>
            <a:tabLst/>
            <a:defRPr/>
          </a:pPr>
          <a:r>
            <a:rPr lang="fi-FI" sz="1400"/>
            <a:t>20-100% commercial success partial, evaluate the situation now </a:t>
          </a:r>
          <a:br>
            <a:rPr lang="fi-FI" sz="1400"/>
          </a:br>
          <a:r>
            <a:rPr lang="fi-FI" sz="1400"/>
            <a:t>  and the expected value in the near future</a:t>
          </a:r>
          <a:br>
            <a:rPr lang="fi-FI" sz="1400"/>
          </a:br>
          <a:r>
            <a:rPr lang="fi-FI" sz="1400"/>
            <a:t>evaluate</a:t>
          </a:r>
          <a:r>
            <a:rPr lang="fi-FI" sz="1400" baseline="0"/>
            <a:t> as qualitative usagerate% of the project results - do not evaluate as quantitative successrate% compared to sales volume targets</a:t>
          </a:r>
          <a:r>
            <a:rPr lang="fi-FI" sz="1400"/>
            <a:t>. </a:t>
          </a:r>
        </a:p>
        <a:p>
          <a:endParaRPr lang="fi-FI" sz="1400"/>
        </a:p>
        <a:p>
          <a:r>
            <a:rPr lang="fi-FI" sz="1400"/>
            <a:t>C. Usability of the results in future projects or business operations </a:t>
          </a:r>
        </a:p>
        <a:p>
          <a:r>
            <a:rPr lang="fi-FI" sz="1400"/>
            <a:t>* evaluates to what extent the results, the know-how developed in </a:t>
          </a:r>
          <a:br>
            <a:rPr lang="fi-FI" sz="1400"/>
          </a:br>
          <a:r>
            <a:rPr lang="fi-FI" sz="1400"/>
            <a:t>     the project is usable as part of future R&amp;D projects or business operations. </a:t>
          </a:r>
        </a:p>
        <a:p>
          <a:endParaRPr lang="fi-FI" sz="1400"/>
        </a:p>
        <a:p>
          <a:r>
            <a:rPr lang="fi-FI" sz="1400"/>
            <a:t>If the company has not completely given up the results, ipr, know-how, and business that were created as a result of the project, then the usability of the results is to some extent &gt; 0%. </a:t>
          </a:r>
        </a:p>
        <a:p>
          <a:endParaRPr lang="fi-FI" sz="1400"/>
        </a:p>
        <a:p>
          <a:r>
            <a:rPr lang="fi-FI" sz="1400"/>
            <a:t>Full Abandonment = project results, development work, know-how: do not market, do not sell, do not deliver, do not develop, do not maintain, do not maintain IPR, do not sell IPR, do not use yourself, do not let others use, do not use the concept developed in the project, do not use design - the restriction does not apply to the product, service, IPR that the company had before this project</a:t>
          </a:r>
        </a:p>
      </xdr:txBody>
    </xdr:sp>
    <xdr:clientData/>
  </xdr:one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2">
    <tabColor indexed="17"/>
    <pageSetUpPr fitToPage="1"/>
  </sheetPr>
  <dimension ref="B1:S33"/>
  <sheetViews>
    <sheetView showGridLines="0" tabSelected="1" showRuler="0" zoomScale="85" zoomScaleNormal="85" workbookViewId="0">
      <selection activeCell="B6" sqref="B6:C6"/>
    </sheetView>
  </sheetViews>
  <sheetFormatPr defaultColWidth="9.1796875" defaultRowHeight="14" x14ac:dyDescent="0.3"/>
  <cols>
    <col min="1" max="1" width="3.7265625" style="6" customWidth="1"/>
    <col min="2" max="2" width="42.453125" style="5" customWidth="1"/>
    <col min="3" max="12" width="15.7265625" style="6" customWidth="1"/>
    <col min="13" max="13" width="17.26953125" style="6" customWidth="1"/>
    <col min="14" max="16384" width="9.1796875" style="6"/>
  </cols>
  <sheetData>
    <row r="1" spans="2:19" x14ac:dyDescent="0.3">
      <c r="M1" s="6" t="s">
        <v>111</v>
      </c>
    </row>
    <row r="2" spans="2:19" x14ac:dyDescent="0.3">
      <c r="C2" s="84" t="s">
        <v>91</v>
      </c>
      <c r="D2" s="85"/>
      <c r="E2" s="85"/>
      <c r="F2" s="85"/>
      <c r="G2" s="85"/>
      <c r="H2" s="85"/>
      <c r="I2" s="85"/>
    </row>
    <row r="3" spans="2:19" ht="21" customHeight="1" x14ac:dyDescent="0.3">
      <c r="C3" s="85"/>
      <c r="D3" s="85"/>
      <c r="E3" s="85"/>
      <c r="F3" s="85"/>
      <c r="G3" s="85"/>
      <c r="H3" s="85"/>
      <c r="I3" s="85"/>
    </row>
    <row r="5" spans="2:19" s="1" customFormat="1" ht="15.75" customHeight="1" x14ac:dyDescent="0.3">
      <c r="B5" s="7" t="s">
        <v>2</v>
      </c>
      <c r="C5" s="2"/>
      <c r="D5" s="7" t="s">
        <v>14</v>
      </c>
      <c r="E5" s="2"/>
      <c r="G5" s="7" t="s">
        <v>90</v>
      </c>
      <c r="H5" s="2"/>
      <c r="J5" s="8" t="s">
        <v>21</v>
      </c>
      <c r="L5" s="3"/>
      <c r="M5" s="3"/>
      <c r="N5" s="3"/>
      <c r="O5" s="3"/>
      <c r="Q5" s="3"/>
      <c r="R5" s="3"/>
      <c r="S5" s="3"/>
    </row>
    <row r="6" spans="2:19" s="1" customFormat="1" ht="15.75" customHeight="1" x14ac:dyDescent="0.3">
      <c r="B6" s="86"/>
      <c r="C6" s="87"/>
      <c r="D6" s="86"/>
      <c r="E6" s="88"/>
      <c r="F6" s="87"/>
      <c r="G6" s="86"/>
      <c r="H6" s="88"/>
      <c r="I6" s="87"/>
      <c r="J6" s="93">
        <f ca="1">NOW()</f>
        <v>45510.33065729167</v>
      </c>
      <c r="K6" s="94"/>
      <c r="L6" s="3"/>
      <c r="M6" s="3"/>
      <c r="N6" s="3"/>
      <c r="O6" s="3"/>
      <c r="P6" s="8"/>
      <c r="Q6" s="3"/>
      <c r="R6" s="3"/>
      <c r="S6" s="3"/>
    </row>
    <row r="7" spans="2:19" s="1" customFormat="1" ht="15.75" customHeight="1" x14ac:dyDescent="0.3">
      <c r="B7" s="8" t="s">
        <v>0</v>
      </c>
      <c r="D7" s="8"/>
      <c r="E7" s="8" t="s">
        <v>13</v>
      </c>
      <c r="G7" s="8" t="s">
        <v>12</v>
      </c>
      <c r="I7" s="3"/>
      <c r="J7" s="9"/>
      <c r="K7" s="9"/>
      <c r="L7" s="3"/>
      <c r="M7" s="3"/>
      <c r="N7" s="3"/>
      <c r="O7" s="3"/>
      <c r="P7" s="8"/>
      <c r="Q7" s="3"/>
      <c r="R7" s="3"/>
      <c r="S7" s="3"/>
    </row>
    <row r="8" spans="2:19" s="1" customFormat="1" ht="15.75" customHeight="1" x14ac:dyDescent="0.3">
      <c r="B8" s="86"/>
      <c r="C8" s="88"/>
      <c r="D8" s="87"/>
      <c r="E8" s="89"/>
      <c r="F8" s="90"/>
      <c r="G8" s="91"/>
      <c r="H8" s="92"/>
      <c r="I8" s="90"/>
      <c r="J8" s="9"/>
      <c r="K8" s="9"/>
      <c r="L8" s="3"/>
      <c r="M8" s="3"/>
      <c r="N8" s="3"/>
      <c r="O8" s="3"/>
      <c r="P8" s="8"/>
      <c r="Q8" s="3"/>
      <c r="R8" s="3"/>
      <c r="S8" s="3"/>
    </row>
    <row r="10" spans="2:19" ht="15" customHeight="1" x14ac:dyDescent="0.3">
      <c r="B10" s="1"/>
      <c r="C10" s="81" t="s">
        <v>5</v>
      </c>
      <c r="D10" s="82"/>
      <c r="E10" s="82"/>
      <c r="F10" s="82"/>
      <c r="G10" s="83"/>
    </row>
    <row r="11" spans="2:19" x14ac:dyDescent="0.3">
      <c r="B11" s="4" t="s">
        <v>3</v>
      </c>
      <c r="C11" s="41">
        <v>2015</v>
      </c>
      <c r="D11" s="42">
        <f>+C11+1</f>
        <v>2016</v>
      </c>
      <c r="E11" s="42">
        <f>+D11+1</f>
        <v>2017</v>
      </c>
      <c r="F11" s="20">
        <f>+E11+1</f>
        <v>2018</v>
      </c>
      <c r="G11" s="18" t="s">
        <v>1</v>
      </c>
      <c r="H11" s="75" t="s">
        <v>99</v>
      </c>
      <c r="I11" s="43" t="s">
        <v>20</v>
      </c>
      <c r="J11" s="75" t="s">
        <v>109</v>
      </c>
      <c r="K11" s="43" t="s">
        <v>110</v>
      </c>
    </row>
    <row r="12" spans="2:19" x14ac:dyDescent="0.3">
      <c r="B12" s="5" t="s">
        <v>101</v>
      </c>
      <c r="C12" s="34"/>
      <c r="D12" s="34"/>
      <c r="E12" s="34"/>
      <c r="F12" s="34"/>
      <c r="G12" s="35">
        <f>SUM(C12:F12)</f>
        <v>0</v>
      </c>
      <c r="H12" s="34"/>
      <c r="I12" s="15"/>
      <c r="J12" s="34"/>
      <c r="K12" s="77">
        <f>IF(H12=0,0,J12/H12)</f>
        <v>0</v>
      </c>
    </row>
    <row r="13" spans="2:19" ht="14.5" x14ac:dyDescent="0.35">
      <c r="B13" s="10" t="s">
        <v>17</v>
      </c>
      <c r="C13" s="36"/>
      <c r="D13" s="36"/>
      <c r="E13" s="36"/>
      <c r="F13" s="36"/>
      <c r="G13" s="37">
        <f>SUM(C13:F13)</f>
        <v>0</v>
      </c>
      <c r="H13" s="36"/>
      <c r="I13" s="16"/>
      <c r="J13" s="36"/>
      <c r="K13" s="78">
        <f t="shared" ref="K13:K15" si="0">IF(H13=0,0,J13/H13)</f>
        <v>0</v>
      </c>
    </row>
    <row r="14" spans="2:19" ht="14.5" x14ac:dyDescent="0.35">
      <c r="B14" s="10" t="s">
        <v>18</v>
      </c>
      <c r="C14" s="36"/>
      <c r="D14" s="36"/>
      <c r="E14" s="36"/>
      <c r="F14" s="36"/>
      <c r="G14" s="37">
        <f>SUM(C14:F14)</f>
        <v>0</v>
      </c>
      <c r="H14" s="36"/>
      <c r="I14" s="16"/>
      <c r="J14" s="36"/>
      <c r="K14" s="78">
        <f t="shared" si="0"/>
        <v>0</v>
      </c>
    </row>
    <row r="15" spans="2:19" ht="14.5" x14ac:dyDescent="0.35">
      <c r="B15" s="10" t="s">
        <v>19</v>
      </c>
      <c r="C15" s="38"/>
      <c r="D15" s="38"/>
      <c r="E15" s="38"/>
      <c r="F15" s="38"/>
      <c r="G15" s="39">
        <f>SUM(C15:F15)</f>
        <v>0</v>
      </c>
      <c r="H15" s="38"/>
      <c r="I15" s="17"/>
      <c r="J15" s="38"/>
      <c r="K15" s="79">
        <f t="shared" si="0"/>
        <v>0</v>
      </c>
    </row>
    <row r="16" spans="2:19" x14ac:dyDescent="0.3">
      <c r="B16" s="11" t="s">
        <v>4</v>
      </c>
      <c r="C16" s="40">
        <f t="shared" ref="C16:K16" si="1">SUM(C12:C15)</f>
        <v>0</v>
      </c>
      <c r="D16" s="40">
        <f t="shared" si="1"/>
        <v>0</v>
      </c>
      <c r="E16" s="40">
        <f t="shared" si="1"/>
        <v>0</v>
      </c>
      <c r="F16" s="40">
        <f t="shared" si="1"/>
        <v>0</v>
      </c>
      <c r="G16" s="40">
        <f t="shared" si="1"/>
        <v>0</v>
      </c>
      <c r="H16" s="40">
        <f t="shared" si="1"/>
        <v>0</v>
      </c>
      <c r="J16" s="40">
        <f t="shared" si="1"/>
        <v>0</v>
      </c>
      <c r="K16" s="76">
        <f t="shared" si="1"/>
        <v>0</v>
      </c>
    </row>
    <row r="18" spans="2:13" ht="13" x14ac:dyDescent="0.3">
      <c r="B18" s="6"/>
      <c r="C18" s="81" t="s">
        <v>5</v>
      </c>
      <c r="D18" s="82"/>
      <c r="E18" s="82"/>
      <c r="F18" s="82"/>
      <c r="G18" s="82"/>
      <c r="H18" s="82"/>
      <c r="I18" s="82"/>
      <c r="J18" s="82"/>
      <c r="K18" s="82"/>
      <c r="L18" s="83"/>
      <c r="M18" s="80"/>
    </row>
    <row r="19" spans="2:13" x14ac:dyDescent="0.3">
      <c r="B19" s="4" t="s">
        <v>6</v>
      </c>
      <c r="C19" s="19">
        <f>C11</f>
        <v>2015</v>
      </c>
      <c r="D19" s="20">
        <f t="shared" ref="D19:H19" si="2">+C19+1</f>
        <v>2016</v>
      </c>
      <c r="E19" s="20">
        <f t="shared" si="2"/>
        <v>2017</v>
      </c>
      <c r="F19" s="20">
        <f t="shared" si="2"/>
        <v>2018</v>
      </c>
      <c r="G19" s="20">
        <f t="shared" si="2"/>
        <v>2019</v>
      </c>
      <c r="H19" s="20">
        <f t="shared" si="2"/>
        <v>2020</v>
      </c>
      <c r="I19" s="20">
        <f t="shared" ref="I19" si="3">+H19+1</f>
        <v>2021</v>
      </c>
      <c r="J19" s="20">
        <f t="shared" ref="J19" si="4">+I19+1</f>
        <v>2022</v>
      </c>
      <c r="K19" s="20">
        <f t="shared" ref="K19" si="5">+J19+1</f>
        <v>2023</v>
      </c>
      <c r="L19" s="20">
        <f t="shared" ref="L19" si="6">+K19+1</f>
        <v>2024</v>
      </c>
      <c r="M19" s="18" t="s">
        <v>1</v>
      </c>
    </row>
    <row r="20" spans="2:13" x14ac:dyDescent="0.3">
      <c r="B20" s="12" t="s">
        <v>97</v>
      </c>
      <c r="C20" s="21"/>
      <c r="D20" s="22"/>
      <c r="E20" s="22"/>
      <c r="F20" s="22"/>
      <c r="G20" s="22"/>
      <c r="H20" s="22"/>
      <c r="I20" s="22"/>
      <c r="J20" s="22"/>
      <c r="K20" s="22"/>
      <c r="L20" s="22"/>
      <c r="M20" s="23">
        <f>SUM(C20:L20)</f>
        <v>0</v>
      </c>
    </row>
    <row r="21" spans="2:13" x14ac:dyDescent="0.3">
      <c r="B21" s="5" t="s">
        <v>16</v>
      </c>
      <c r="C21" s="21"/>
      <c r="D21" s="22"/>
      <c r="E21" s="22"/>
      <c r="F21" s="22"/>
      <c r="G21" s="22"/>
      <c r="H21" s="22"/>
      <c r="I21" s="22"/>
      <c r="J21" s="22"/>
      <c r="K21" s="22"/>
      <c r="L21" s="22"/>
      <c r="M21" s="23">
        <f>SUM(C21:L21)</f>
        <v>0</v>
      </c>
    </row>
    <row r="22" spans="2:13" x14ac:dyDescent="0.3">
      <c r="B22" s="1" t="s">
        <v>94</v>
      </c>
      <c r="C22" s="24">
        <f>+C20+C21</f>
        <v>0</v>
      </c>
      <c r="D22" s="25">
        <f t="shared" ref="D22:M22" si="7">+D20+D21</f>
        <v>0</v>
      </c>
      <c r="E22" s="25">
        <f t="shared" si="7"/>
        <v>0</v>
      </c>
      <c r="F22" s="25">
        <f t="shared" si="7"/>
        <v>0</v>
      </c>
      <c r="G22" s="25">
        <f t="shared" si="7"/>
        <v>0</v>
      </c>
      <c r="H22" s="25">
        <f t="shared" si="7"/>
        <v>0</v>
      </c>
      <c r="I22" s="25">
        <f t="shared" ref="I22:K22" si="8">+I20+I21</f>
        <v>0</v>
      </c>
      <c r="J22" s="25">
        <f t="shared" si="8"/>
        <v>0</v>
      </c>
      <c r="K22" s="25">
        <f t="shared" si="8"/>
        <v>0</v>
      </c>
      <c r="L22" s="25">
        <f t="shared" si="7"/>
        <v>0</v>
      </c>
      <c r="M22" s="26">
        <f t="shared" si="7"/>
        <v>0</v>
      </c>
    </row>
    <row r="23" spans="2:13" ht="12.75" customHeight="1" x14ac:dyDescent="0.3">
      <c r="B23" s="5" t="s">
        <v>95</v>
      </c>
      <c r="C23" s="21"/>
      <c r="D23" s="22"/>
      <c r="E23" s="22"/>
      <c r="F23" s="22"/>
      <c r="G23" s="22"/>
      <c r="H23" s="22"/>
      <c r="I23" s="22"/>
      <c r="J23" s="22"/>
      <c r="K23" s="22"/>
      <c r="L23" s="22"/>
      <c r="M23" s="27">
        <f t="shared" ref="M23:M28" si="9">SUM(C23:L23)</f>
        <v>0</v>
      </c>
    </row>
    <row r="24" spans="2:13" x14ac:dyDescent="0.3">
      <c r="B24" s="5" t="s">
        <v>96</v>
      </c>
      <c r="C24" s="28"/>
      <c r="D24" s="29"/>
      <c r="E24" s="29"/>
      <c r="F24" s="29"/>
      <c r="G24" s="29"/>
      <c r="H24" s="29"/>
      <c r="I24" s="29"/>
      <c r="J24" s="29"/>
      <c r="K24" s="29"/>
      <c r="L24" s="29"/>
      <c r="M24" s="30">
        <f t="shared" si="9"/>
        <v>0</v>
      </c>
    </row>
    <row r="25" spans="2:13" x14ac:dyDescent="0.3">
      <c r="B25" s="1" t="s">
        <v>92</v>
      </c>
      <c r="C25" s="24">
        <f>C22-SUM(C23:C24)</f>
        <v>0</v>
      </c>
      <c r="D25" s="25">
        <f t="shared" ref="D25:L25" si="10">D22-SUM(D23:D24)</f>
        <v>0</v>
      </c>
      <c r="E25" s="25">
        <f t="shared" si="10"/>
        <v>0</v>
      </c>
      <c r="F25" s="25">
        <f t="shared" si="10"/>
        <v>0</v>
      </c>
      <c r="G25" s="25">
        <f t="shared" si="10"/>
        <v>0</v>
      </c>
      <c r="H25" s="25">
        <f t="shared" si="10"/>
        <v>0</v>
      </c>
      <c r="I25" s="25">
        <f t="shared" ref="I25:K25" si="11">I22-SUM(I23:I24)</f>
        <v>0</v>
      </c>
      <c r="J25" s="25">
        <f t="shared" si="11"/>
        <v>0</v>
      </c>
      <c r="K25" s="25">
        <f t="shared" si="11"/>
        <v>0</v>
      </c>
      <c r="L25" s="25">
        <f t="shared" si="10"/>
        <v>0</v>
      </c>
      <c r="M25" s="26">
        <f t="shared" si="9"/>
        <v>0</v>
      </c>
    </row>
    <row r="26" spans="2:13" x14ac:dyDescent="0.3">
      <c r="B26" s="5" t="s">
        <v>9</v>
      </c>
      <c r="C26" s="21"/>
      <c r="D26" s="22"/>
      <c r="E26" s="22"/>
      <c r="F26" s="22"/>
      <c r="G26" s="22"/>
      <c r="H26" s="22"/>
      <c r="I26" s="22"/>
      <c r="J26" s="22"/>
      <c r="K26" s="22"/>
      <c r="L26" s="22"/>
      <c r="M26" s="31">
        <f t="shared" si="9"/>
        <v>0</v>
      </c>
    </row>
    <row r="27" spans="2:13" ht="13.5" customHeight="1" x14ac:dyDescent="0.3">
      <c r="B27" s="5" t="s">
        <v>10</v>
      </c>
      <c r="C27" s="21"/>
      <c r="D27" s="22"/>
      <c r="E27" s="22"/>
      <c r="F27" s="22"/>
      <c r="G27" s="22"/>
      <c r="H27" s="22"/>
      <c r="I27" s="22"/>
      <c r="J27" s="22"/>
      <c r="K27" s="22"/>
      <c r="L27" s="22"/>
      <c r="M27" s="27">
        <f t="shared" si="9"/>
        <v>0</v>
      </c>
    </row>
    <row r="28" spans="2:13" ht="24.75" customHeight="1" x14ac:dyDescent="0.35">
      <c r="B28" s="1" t="s">
        <v>93</v>
      </c>
      <c r="C28" s="24">
        <f>C25-SUM(C26:C27)</f>
        <v>0</v>
      </c>
      <c r="D28" s="25">
        <f t="shared" ref="D28:L28" si="12">D25-SUM(D26:D27)</f>
        <v>0</v>
      </c>
      <c r="E28" s="25">
        <f t="shared" si="12"/>
        <v>0</v>
      </c>
      <c r="F28" s="25">
        <f t="shared" si="12"/>
        <v>0</v>
      </c>
      <c r="G28" s="25">
        <f t="shared" si="12"/>
        <v>0</v>
      </c>
      <c r="H28" s="25">
        <f t="shared" si="12"/>
        <v>0</v>
      </c>
      <c r="I28" s="25">
        <f t="shared" ref="I28:K28" si="13">I25-SUM(I26:I27)</f>
        <v>0</v>
      </c>
      <c r="J28" s="25">
        <f t="shared" si="13"/>
        <v>0</v>
      </c>
      <c r="K28" s="25">
        <f t="shared" si="13"/>
        <v>0</v>
      </c>
      <c r="L28" s="32">
        <f t="shared" si="12"/>
        <v>0</v>
      </c>
      <c r="M28" s="33">
        <f t="shared" si="9"/>
        <v>0</v>
      </c>
    </row>
    <row r="30" spans="2:13" x14ac:dyDescent="0.3">
      <c r="B30" s="1" t="s">
        <v>15</v>
      </c>
    </row>
    <row r="31" spans="2:13" x14ac:dyDescent="0.3">
      <c r="B31" s="5" t="s">
        <v>100</v>
      </c>
    </row>
    <row r="33" spans="2:2" x14ac:dyDescent="0.3">
      <c r="B33" s="5" t="s">
        <v>108</v>
      </c>
    </row>
  </sheetData>
  <sheetProtection selectLockedCells="1"/>
  <mergeCells count="10">
    <mergeCell ref="C18:L18"/>
    <mergeCell ref="C2:I3"/>
    <mergeCell ref="C10:G10"/>
    <mergeCell ref="B6:C6"/>
    <mergeCell ref="B8:D8"/>
    <mergeCell ref="E8:F8"/>
    <mergeCell ref="G8:I8"/>
    <mergeCell ref="D6:F6"/>
    <mergeCell ref="G6:I6"/>
    <mergeCell ref="J6:K6"/>
  </mergeCells>
  <phoneticPr fontId="0" type="noConversion"/>
  <pageMargins left="0.25" right="0.25" top="0.75" bottom="0.75" header="0.3" footer="0.3"/>
  <pageSetup paperSize="9" scale="7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B3:I36"/>
  <sheetViews>
    <sheetView showGridLines="0" zoomScaleNormal="100" workbookViewId="0">
      <selection activeCell="A4" sqref="A4"/>
    </sheetView>
  </sheetViews>
  <sheetFormatPr defaultColWidth="9.1796875" defaultRowHeight="12.5" x14ac:dyDescent="0.25"/>
  <cols>
    <col min="1" max="1" width="2.26953125" style="14" customWidth="1"/>
    <col min="2" max="5" width="9.1796875" style="14"/>
    <col min="6" max="6" width="9.26953125" style="14" customWidth="1"/>
    <col min="7" max="8" width="9.1796875" style="14"/>
    <col min="9" max="9" width="33" style="14" customWidth="1"/>
    <col min="10" max="16384" width="9.1796875" style="14"/>
  </cols>
  <sheetData>
    <row r="3" spans="2:9" ht="13" x14ac:dyDescent="0.3">
      <c r="B3" s="13" t="s">
        <v>7</v>
      </c>
    </row>
    <row r="4" spans="2:9" x14ac:dyDescent="0.25">
      <c r="B4" s="95"/>
      <c r="C4" s="96"/>
      <c r="D4" s="96"/>
      <c r="E4" s="96"/>
      <c r="F4" s="96"/>
      <c r="G4" s="96"/>
      <c r="H4" s="96"/>
      <c r="I4" s="97"/>
    </row>
    <row r="5" spans="2:9" x14ac:dyDescent="0.25">
      <c r="B5" s="98"/>
      <c r="C5" s="99"/>
      <c r="D5" s="99"/>
      <c r="E5" s="99"/>
      <c r="F5" s="99"/>
      <c r="G5" s="99"/>
      <c r="H5" s="99"/>
      <c r="I5" s="100"/>
    </row>
    <row r="6" spans="2:9" x14ac:dyDescent="0.25">
      <c r="B6" s="98"/>
      <c r="C6" s="99"/>
      <c r="D6" s="99"/>
      <c r="E6" s="99"/>
      <c r="F6" s="99"/>
      <c r="G6" s="99"/>
      <c r="H6" s="99"/>
      <c r="I6" s="100"/>
    </row>
    <row r="7" spans="2:9" x14ac:dyDescent="0.25">
      <c r="B7" s="98"/>
      <c r="C7" s="99"/>
      <c r="D7" s="99"/>
      <c r="E7" s="99"/>
      <c r="F7" s="99"/>
      <c r="G7" s="99"/>
      <c r="H7" s="99"/>
      <c r="I7" s="100"/>
    </row>
    <row r="8" spans="2:9" x14ac:dyDescent="0.25">
      <c r="B8" s="98"/>
      <c r="C8" s="99"/>
      <c r="D8" s="99"/>
      <c r="E8" s="99"/>
      <c r="F8" s="99"/>
      <c r="G8" s="99"/>
      <c r="H8" s="99"/>
      <c r="I8" s="100"/>
    </row>
    <row r="9" spans="2:9" x14ac:dyDescent="0.25">
      <c r="B9" s="98"/>
      <c r="C9" s="99"/>
      <c r="D9" s="99"/>
      <c r="E9" s="99"/>
      <c r="F9" s="99"/>
      <c r="G9" s="99"/>
      <c r="H9" s="99"/>
      <c r="I9" s="100"/>
    </row>
    <row r="10" spans="2:9" x14ac:dyDescent="0.25">
      <c r="B10" s="98"/>
      <c r="C10" s="99"/>
      <c r="D10" s="99"/>
      <c r="E10" s="99"/>
      <c r="F10" s="99"/>
      <c r="G10" s="99"/>
      <c r="H10" s="99"/>
      <c r="I10" s="100"/>
    </row>
    <row r="11" spans="2:9" x14ac:dyDescent="0.25">
      <c r="B11" s="98"/>
      <c r="C11" s="99"/>
      <c r="D11" s="99"/>
      <c r="E11" s="99"/>
      <c r="F11" s="99"/>
      <c r="G11" s="99"/>
      <c r="H11" s="99"/>
      <c r="I11" s="100"/>
    </row>
    <row r="12" spans="2:9" x14ac:dyDescent="0.25">
      <c r="B12" s="98"/>
      <c r="C12" s="99"/>
      <c r="D12" s="99"/>
      <c r="E12" s="99"/>
      <c r="F12" s="99"/>
      <c r="G12" s="99"/>
      <c r="H12" s="99"/>
      <c r="I12" s="100"/>
    </row>
    <row r="13" spans="2:9" x14ac:dyDescent="0.25">
      <c r="B13" s="98"/>
      <c r="C13" s="99"/>
      <c r="D13" s="99"/>
      <c r="E13" s="99"/>
      <c r="F13" s="99"/>
      <c r="G13" s="99"/>
      <c r="H13" s="99"/>
      <c r="I13" s="100"/>
    </row>
    <row r="14" spans="2:9" x14ac:dyDescent="0.25">
      <c r="B14" s="98"/>
      <c r="C14" s="99"/>
      <c r="D14" s="99"/>
      <c r="E14" s="99"/>
      <c r="F14" s="99"/>
      <c r="G14" s="99"/>
      <c r="H14" s="99"/>
      <c r="I14" s="100"/>
    </row>
    <row r="15" spans="2:9" x14ac:dyDescent="0.25">
      <c r="B15" s="101"/>
      <c r="C15" s="102"/>
      <c r="D15" s="102"/>
      <c r="E15" s="102"/>
      <c r="F15" s="102"/>
      <c r="G15" s="102"/>
      <c r="H15" s="102"/>
      <c r="I15" s="103"/>
    </row>
    <row r="17" spans="2:9" ht="13" x14ac:dyDescent="0.3">
      <c r="B17" s="13" t="s">
        <v>8</v>
      </c>
    </row>
    <row r="18" spans="2:9" x14ac:dyDescent="0.25">
      <c r="B18" s="95"/>
      <c r="C18" s="96"/>
      <c r="D18" s="96"/>
      <c r="E18" s="96"/>
      <c r="F18" s="96"/>
      <c r="G18" s="96"/>
      <c r="H18" s="96"/>
      <c r="I18" s="97"/>
    </row>
    <row r="19" spans="2:9" x14ac:dyDescent="0.25">
      <c r="B19" s="98"/>
      <c r="C19" s="99"/>
      <c r="D19" s="99"/>
      <c r="E19" s="99"/>
      <c r="F19" s="99"/>
      <c r="G19" s="99"/>
      <c r="H19" s="99"/>
      <c r="I19" s="100"/>
    </row>
    <row r="20" spans="2:9" x14ac:dyDescent="0.25">
      <c r="B20" s="98"/>
      <c r="C20" s="99"/>
      <c r="D20" s="99"/>
      <c r="E20" s="99"/>
      <c r="F20" s="99"/>
      <c r="G20" s="99"/>
      <c r="H20" s="99"/>
      <c r="I20" s="100"/>
    </row>
    <row r="21" spans="2:9" x14ac:dyDescent="0.25">
      <c r="B21" s="98"/>
      <c r="C21" s="99"/>
      <c r="D21" s="99"/>
      <c r="E21" s="99"/>
      <c r="F21" s="99"/>
      <c r="G21" s="99"/>
      <c r="H21" s="99"/>
      <c r="I21" s="100"/>
    </row>
    <row r="22" spans="2:9" x14ac:dyDescent="0.25">
      <c r="B22" s="98"/>
      <c r="C22" s="99"/>
      <c r="D22" s="99"/>
      <c r="E22" s="99"/>
      <c r="F22" s="99"/>
      <c r="G22" s="99"/>
      <c r="H22" s="99"/>
      <c r="I22" s="100"/>
    </row>
    <row r="23" spans="2:9" x14ac:dyDescent="0.25">
      <c r="B23" s="101"/>
      <c r="C23" s="102"/>
      <c r="D23" s="102"/>
      <c r="E23" s="102"/>
      <c r="F23" s="102"/>
      <c r="G23" s="102"/>
      <c r="H23" s="102"/>
      <c r="I23" s="103"/>
    </row>
    <row r="25" spans="2:9" ht="13" x14ac:dyDescent="0.3">
      <c r="B25" s="13" t="s">
        <v>11</v>
      </c>
    </row>
    <row r="26" spans="2:9" x14ac:dyDescent="0.25">
      <c r="B26" s="95"/>
      <c r="C26" s="96"/>
      <c r="D26" s="96"/>
      <c r="E26" s="96"/>
      <c r="F26" s="96"/>
      <c r="G26" s="96"/>
      <c r="H26" s="96"/>
      <c r="I26" s="97"/>
    </row>
    <row r="27" spans="2:9" x14ac:dyDescent="0.25">
      <c r="B27" s="98"/>
      <c r="C27" s="99"/>
      <c r="D27" s="99"/>
      <c r="E27" s="99"/>
      <c r="F27" s="99"/>
      <c r="G27" s="99"/>
      <c r="H27" s="99"/>
      <c r="I27" s="100"/>
    </row>
    <row r="28" spans="2:9" x14ac:dyDescent="0.25">
      <c r="B28" s="98"/>
      <c r="C28" s="99"/>
      <c r="D28" s="99"/>
      <c r="E28" s="99"/>
      <c r="F28" s="99"/>
      <c r="G28" s="99"/>
      <c r="H28" s="99"/>
      <c r="I28" s="100"/>
    </row>
    <row r="29" spans="2:9" x14ac:dyDescent="0.25">
      <c r="B29" s="98"/>
      <c r="C29" s="99"/>
      <c r="D29" s="99"/>
      <c r="E29" s="99"/>
      <c r="F29" s="99"/>
      <c r="G29" s="99"/>
      <c r="H29" s="99"/>
      <c r="I29" s="100"/>
    </row>
    <row r="30" spans="2:9" x14ac:dyDescent="0.25">
      <c r="B30" s="98"/>
      <c r="C30" s="99"/>
      <c r="D30" s="99"/>
      <c r="E30" s="99"/>
      <c r="F30" s="99"/>
      <c r="G30" s="99"/>
      <c r="H30" s="99"/>
      <c r="I30" s="100"/>
    </row>
    <row r="31" spans="2:9" x14ac:dyDescent="0.25">
      <c r="B31" s="98"/>
      <c r="C31" s="99"/>
      <c r="D31" s="99"/>
      <c r="E31" s="99"/>
      <c r="F31" s="99"/>
      <c r="G31" s="99"/>
      <c r="H31" s="99"/>
      <c r="I31" s="100"/>
    </row>
    <row r="32" spans="2:9" x14ac:dyDescent="0.25">
      <c r="B32" s="98"/>
      <c r="C32" s="99"/>
      <c r="D32" s="99"/>
      <c r="E32" s="99"/>
      <c r="F32" s="99"/>
      <c r="G32" s="99"/>
      <c r="H32" s="99"/>
      <c r="I32" s="100"/>
    </row>
    <row r="33" spans="2:9" x14ac:dyDescent="0.25">
      <c r="B33" s="98"/>
      <c r="C33" s="99"/>
      <c r="D33" s="99"/>
      <c r="E33" s="99"/>
      <c r="F33" s="99"/>
      <c r="G33" s="99"/>
      <c r="H33" s="99"/>
      <c r="I33" s="100"/>
    </row>
    <row r="34" spans="2:9" x14ac:dyDescent="0.25">
      <c r="B34" s="98"/>
      <c r="C34" s="99"/>
      <c r="D34" s="99"/>
      <c r="E34" s="99"/>
      <c r="F34" s="99"/>
      <c r="G34" s="99"/>
      <c r="H34" s="99"/>
      <c r="I34" s="100"/>
    </row>
    <row r="35" spans="2:9" x14ac:dyDescent="0.25">
      <c r="B35" s="98"/>
      <c r="C35" s="99"/>
      <c r="D35" s="99"/>
      <c r="E35" s="99"/>
      <c r="F35" s="99"/>
      <c r="G35" s="99"/>
      <c r="H35" s="99"/>
      <c r="I35" s="100"/>
    </row>
    <row r="36" spans="2:9" x14ac:dyDescent="0.25">
      <c r="B36" s="101"/>
      <c r="C36" s="102"/>
      <c r="D36" s="102"/>
      <c r="E36" s="102"/>
      <c r="F36" s="102"/>
      <c r="G36" s="102"/>
      <c r="H36" s="102"/>
      <c r="I36" s="103"/>
    </row>
  </sheetData>
  <sheetProtection sheet="1" objects="1" scenarios="1"/>
  <mergeCells count="3">
    <mergeCell ref="B4:I15"/>
    <mergeCell ref="B18:I23"/>
    <mergeCell ref="B26:I36"/>
  </mergeCells>
  <phoneticPr fontId="5" type="noConversion"/>
  <pageMargins left="0.25" right="0.25" top="0.75" bottom="0.75" header="0.3" footer="0.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9355-5F95-4AEA-8B15-82A45A3BF44A}">
  <dimension ref="B1:L54"/>
  <sheetViews>
    <sheetView zoomScale="70" zoomScaleNormal="70" workbookViewId="0">
      <selection activeCell="B4" sqref="B4:C4"/>
    </sheetView>
  </sheetViews>
  <sheetFormatPr defaultColWidth="9.1796875" defaultRowHeight="14.5" x14ac:dyDescent="0.25"/>
  <cols>
    <col min="1" max="1" width="1.7265625" style="45" customWidth="1"/>
    <col min="2" max="2" width="12.26953125" style="45" customWidth="1"/>
    <col min="3" max="3" width="52.453125" style="45" customWidth="1"/>
    <col min="4" max="4" width="17.453125" style="46" customWidth="1"/>
    <col min="5" max="5" width="19.26953125" style="46" customWidth="1"/>
    <col min="6" max="6" width="25" style="45" customWidth="1"/>
    <col min="7" max="7" width="24.453125" style="45" customWidth="1"/>
    <col min="8" max="8" width="29.54296875" style="45" customWidth="1"/>
    <col min="9" max="9" width="45.7265625" style="45" customWidth="1"/>
    <col min="10" max="10" width="26.1796875" style="45" customWidth="1"/>
    <col min="11" max="16384" width="9.1796875" style="45"/>
  </cols>
  <sheetData>
    <row r="1" spans="2:12" ht="23.5" x14ac:dyDescent="0.25">
      <c r="B1" s="44" t="s">
        <v>98</v>
      </c>
      <c r="L1" s="6" t="s">
        <v>111</v>
      </c>
    </row>
    <row r="2" spans="2:12" ht="23.5" x14ac:dyDescent="0.25">
      <c r="B2" s="44"/>
    </row>
    <row r="3" spans="2:12" ht="23.25" customHeight="1" x14ac:dyDescent="0.3">
      <c r="B3" s="7" t="s">
        <v>2</v>
      </c>
      <c r="C3" s="2"/>
      <c r="D3" s="7" t="s">
        <v>14</v>
      </c>
      <c r="E3" s="2"/>
      <c r="F3" s="1"/>
      <c r="G3" s="7" t="s">
        <v>90</v>
      </c>
      <c r="H3" s="2"/>
      <c r="I3" s="1"/>
      <c r="J3" s="8" t="s">
        <v>21</v>
      </c>
    </row>
    <row r="4" spans="2:12" x14ac:dyDescent="0.3">
      <c r="B4" s="86"/>
      <c r="C4" s="87"/>
      <c r="D4" s="86"/>
      <c r="E4" s="88"/>
      <c r="F4" s="87"/>
      <c r="G4" s="86"/>
      <c r="H4" s="88"/>
      <c r="I4" s="87"/>
      <c r="J4" s="74">
        <f ca="1">NOW()</f>
        <v>45510.33065729167</v>
      </c>
    </row>
    <row r="5" spans="2:12" x14ac:dyDescent="0.3">
      <c r="B5" s="8" t="s">
        <v>0</v>
      </c>
      <c r="C5" s="1"/>
      <c r="D5" s="8"/>
      <c r="E5" s="8" t="s">
        <v>13</v>
      </c>
      <c r="F5" s="1"/>
      <c r="G5" s="8" t="s">
        <v>12</v>
      </c>
      <c r="H5" s="1"/>
      <c r="I5" s="3"/>
    </row>
    <row r="6" spans="2:12" x14ac:dyDescent="0.3">
      <c r="B6" s="86"/>
      <c r="C6" s="88"/>
      <c r="D6" s="87"/>
      <c r="E6" s="89"/>
      <c r="F6" s="90"/>
      <c r="G6" s="91"/>
      <c r="H6" s="92"/>
      <c r="I6" s="90"/>
    </row>
    <row r="7" spans="2:12" ht="23.5" x14ac:dyDescent="0.25">
      <c r="B7" s="44"/>
      <c r="C7" s="47"/>
    </row>
    <row r="8" spans="2:12" ht="23.5" x14ac:dyDescent="0.25">
      <c r="B8" s="44"/>
      <c r="C8" s="47" t="s">
        <v>22</v>
      </c>
    </row>
    <row r="10" spans="2:12" ht="15.5" x14ac:dyDescent="0.25">
      <c r="C10" s="48" t="s">
        <v>23</v>
      </c>
    </row>
    <row r="11" spans="2:12" ht="15.5" x14ac:dyDescent="0.25">
      <c r="C11" s="48" t="s">
        <v>24</v>
      </c>
    </row>
    <row r="12" spans="2:12" ht="62.25" customHeight="1" x14ac:dyDescent="0.25">
      <c r="B12" s="107" t="s">
        <v>25</v>
      </c>
      <c r="C12" s="107"/>
      <c r="D12" s="107"/>
      <c r="E12" s="107"/>
      <c r="F12" s="106" t="s">
        <v>82</v>
      </c>
      <c r="G12" s="106"/>
      <c r="H12" s="106"/>
      <c r="I12" s="106"/>
      <c r="J12" s="106"/>
    </row>
    <row r="13" spans="2:12" ht="15" customHeight="1" x14ac:dyDescent="0.25">
      <c r="F13" s="108" t="s">
        <v>103</v>
      </c>
      <c r="G13" s="108" t="s">
        <v>102</v>
      </c>
      <c r="H13" s="109" t="s">
        <v>26</v>
      </c>
      <c r="I13" s="105" t="s">
        <v>104</v>
      </c>
      <c r="J13" s="104" t="s">
        <v>80</v>
      </c>
    </row>
    <row r="14" spans="2:12" ht="141.75" customHeight="1" x14ac:dyDescent="0.25">
      <c r="B14" s="49" t="s">
        <v>27</v>
      </c>
      <c r="C14" s="49" t="s">
        <v>28</v>
      </c>
      <c r="D14" s="50" t="s">
        <v>29</v>
      </c>
      <c r="E14" s="72" t="s">
        <v>81</v>
      </c>
      <c r="F14" s="108"/>
      <c r="G14" s="108"/>
      <c r="H14" s="109"/>
      <c r="I14" s="105"/>
      <c r="J14" s="104"/>
    </row>
    <row r="15" spans="2:12" ht="32.25" customHeight="1" x14ac:dyDescent="0.25">
      <c r="F15" s="51" t="s">
        <v>30</v>
      </c>
      <c r="G15" s="51" t="s">
        <v>30</v>
      </c>
      <c r="H15" s="51" t="s">
        <v>30</v>
      </c>
      <c r="I15" s="51" t="s">
        <v>30</v>
      </c>
      <c r="J15" s="51" t="s">
        <v>30</v>
      </c>
    </row>
    <row r="16" spans="2:12" x14ac:dyDescent="0.25">
      <c r="B16" s="45" t="s">
        <v>31</v>
      </c>
      <c r="C16" s="45" t="s">
        <v>32</v>
      </c>
      <c r="D16" s="46">
        <v>23</v>
      </c>
      <c r="E16" s="52">
        <f>D16/$D$49</f>
        <v>5.9278350515463915E-2</v>
      </c>
      <c r="F16" s="53">
        <v>1</v>
      </c>
      <c r="G16" s="53">
        <v>0.5</v>
      </c>
      <c r="H16" s="54">
        <f>MIN(F16,G16)</f>
        <v>0.5</v>
      </c>
      <c r="I16" s="53">
        <v>0.8</v>
      </c>
      <c r="J16" s="55">
        <f>IF(I16=0,0,MAX(H16:I16))</f>
        <v>0.8</v>
      </c>
    </row>
    <row r="17" spans="2:10" ht="58" x14ac:dyDescent="0.25">
      <c r="C17" s="56" t="s">
        <v>33</v>
      </c>
      <c r="F17" s="57" t="s">
        <v>34</v>
      </c>
      <c r="G17" s="57" t="s">
        <v>34</v>
      </c>
      <c r="H17" s="58" t="s">
        <v>35</v>
      </c>
      <c r="I17" s="59" t="s">
        <v>36</v>
      </c>
      <c r="J17" s="60"/>
    </row>
    <row r="18" spans="2:10" x14ac:dyDescent="0.25">
      <c r="C18" s="61"/>
      <c r="F18" s="60"/>
      <c r="G18" s="60"/>
      <c r="H18" s="60"/>
      <c r="I18" s="60"/>
      <c r="J18" s="60"/>
    </row>
    <row r="19" spans="2:10" x14ac:dyDescent="0.35">
      <c r="B19" s="62" t="s">
        <v>37</v>
      </c>
      <c r="C19" s="45" t="s">
        <v>32</v>
      </c>
      <c r="D19" s="46">
        <v>34</v>
      </c>
      <c r="E19" s="52">
        <f>D19/$D$49</f>
        <v>8.7628865979381437E-2</v>
      </c>
      <c r="F19" s="53">
        <v>1</v>
      </c>
      <c r="G19" s="53">
        <v>0.7</v>
      </c>
      <c r="H19" s="54">
        <f>MIN(F19,G19)</f>
        <v>0.7</v>
      </c>
      <c r="I19" s="53">
        <v>0.8</v>
      </c>
      <c r="J19" s="55">
        <f>IF(I19=0,0,MAX(H19:I19))</f>
        <v>0.8</v>
      </c>
    </row>
    <row r="20" spans="2:10" ht="58" x14ac:dyDescent="0.25">
      <c r="C20" s="56" t="s">
        <v>33</v>
      </c>
      <c r="F20" s="57" t="s">
        <v>34</v>
      </c>
      <c r="G20" s="57" t="s">
        <v>34</v>
      </c>
      <c r="H20" s="58" t="s">
        <v>35</v>
      </c>
      <c r="I20" s="59" t="s">
        <v>36</v>
      </c>
      <c r="J20" s="60"/>
    </row>
    <row r="21" spans="2:10" x14ac:dyDescent="0.25">
      <c r="F21" s="60"/>
      <c r="G21" s="60"/>
      <c r="H21" s="60"/>
      <c r="I21" s="60"/>
      <c r="J21" s="60"/>
    </row>
    <row r="22" spans="2:10" x14ac:dyDescent="0.25">
      <c r="B22" s="45" t="s">
        <v>38</v>
      </c>
      <c r="C22" s="45" t="s">
        <v>32</v>
      </c>
      <c r="D22" s="46">
        <v>36</v>
      </c>
      <c r="E22" s="52">
        <f>D22/$D$49</f>
        <v>9.2783505154639179E-2</v>
      </c>
      <c r="F22" s="53">
        <v>1</v>
      </c>
      <c r="G22" s="53">
        <v>0.2</v>
      </c>
      <c r="H22" s="54">
        <f>MIN(F22,G22)</f>
        <v>0.2</v>
      </c>
      <c r="I22" s="53">
        <v>0.3</v>
      </c>
      <c r="J22" s="55">
        <f>IF(I22=0,0,MAX(H22:I22))</f>
        <v>0.3</v>
      </c>
    </row>
    <row r="23" spans="2:10" ht="58" x14ac:dyDescent="0.25">
      <c r="C23" s="56" t="s">
        <v>33</v>
      </c>
      <c r="F23" s="57" t="s">
        <v>34</v>
      </c>
      <c r="G23" s="57" t="s">
        <v>34</v>
      </c>
      <c r="H23" s="58" t="s">
        <v>35</v>
      </c>
      <c r="I23" s="59" t="s">
        <v>36</v>
      </c>
      <c r="J23" s="60"/>
    </row>
    <row r="24" spans="2:10" x14ac:dyDescent="0.25">
      <c r="F24" s="60"/>
      <c r="G24" s="60"/>
      <c r="H24" s="60"/>
      <c r="I24" s="60"/>
      <c r="J24" s="60"/>
    </row>
    <row r="25" spans="2:10" x14ac:dyDescent="0.25">
      <c r="B25" s="45" t="s">
        <v>39</v>
      </c>
      <c r="C25" s="45" t="s">
        <v>32</v>
      </c>
      <c r="D25" s="46">
        <v>41</v>
      </c>
      <c r="E25" s="52">
        <f>D25/$D$49</f>
        <v>0.1056701030927835</v>
      </c>
      <c r="F25" s="53">
        <v>1</v>
      </c>
      <c r="G25" s="53">
        <v>0.2</v>
      </c>
      <c r="H25" s="54">
        <f>MIN(F25,G25)</f>
        <v>0.2</v>
      </c>
      <c r="I25" s="53">
        <v>0.2</v>
      </c>
      <c r="J25" s="55">
        <f>IF(I25=0,0,MAX(H25:I25))</f>
        <v>0.2</v>
      </c>
    </row>
    <row r="26" spans="2:10" ht="58" x14ac:dyDescent="0.25">
      <c r="C26" s="56" t="s">
        <v>33</v>
      </c>
      <c r="F26" s="57" t="s">
        <v>34</v>
      </c>
      <c r="G26" s="57" t="s">
        <v>34</v>
      </c>
      <c r="H26" s="58" t="s">
        <v>35</v>
      </c>
      <c r="I26" s="59" t="s">
        <v>36</v>
      </c>
      <c r="J26" s="60"/>
    </row>
    <row r="27" spans="2:10" x14ac:dyDescent="0.25">
      <c r="F27" s="60"/>
      <c r="G27" s="60"/>
      <c r="H27" s="60"/>
      <c r="I27" s="60"/>
      <c r="J27" s="60"/>
    </row>
    <row r="28" spans="2:10" x14ac:dyDescent="0.25">
      <c r="B28" s="45" t="s">
        <v>40</v>
      </c>
      <c r="C28" s="45" t="s">
        <v>32</v>
      </c>
      <c r="D28" s="46">
        <v>41</v>
      </c>
      <c r="E28" s="52">
        <f>D28/$D$49</f>
        <v>0.1056701030927835</v>
      </c>
      <c r="F28" s="53">
        <v>1</v>
      </c>
      <c r="G28" s="53">
        <v>0.2</v>
      </c>
      <c r="H28" s="54">
        <f>MIN(F28,G28)</f>
        <v>0.2</v>
      </c>
      <c r="I28" s="53">
        <v>0</v>
      </c>
      <c r="J28" s="55">
        <f>IF(I28=0,0,MAX(H28:I28))</f>
        <v>0</v>
      </c>
    </row>
    <row r="29" spans="2:10" ht="58" x14ac:dyDescent="0.25">
      <c r="C29" s="56" t="s">
        <v>33</v>
      </c>
      <c r="F29" s="57" t="s">
        <v>34</v>
      </c>
      <c r="G29" s="57" t="s">
        <v>34</v>
      </c>
      <c r="H29" s="58" t="s">
        <v>35</v>
      </c>
      <c r="I29" s="59" t="s">
        <v>36</v>
      </c>
      <c r="J29" s="60"/>
    </row>
    <row r="30" spans="2:10" x14ac:dyDescent="0.25">
      <c r="C30" s="56"/>
      <c r="F30" s="57"/>
      <c r="G30" s="57"/>
      <c r="H30" s="60"/>
      <c r="I30" s="60"/>
      <c r="J30" s="60"/>
    </row>
    <row r="31" spans="2:10" x14ac:dyDescent="0.25">
      <c r="B31" s="45" t="s">
        <v>40</v>
      </c>
      <c r="C31" s="45" t="s">
        <v>32</v>
      </c>
      <c r="D31" s="46">
        <v>41</v>
      </c>
      <c r="E31" s="52">
        <f>D31/$D$49</f>
        <v>0.1056701030927835</v>
      </c>
      <c r="F31" s="53">
        <v>1</v>
      </c>
      <c r="G31" s="53">
        <v>0.2</v>
      </c>
      <c r="H31" s="54">
        <f>MIN(F31,G31)</f>
        <v>0.2</v>
      </c>
      <c r="I31" s="53">
        <v>0</v>
      </c>
      <c r="J31" s="55">
        <f>IF(I31=0,0,MAX(H31:I31))</f>
        <v>0</v>
      </c>
    </row>
    <row r="32" spans="2:10" ht="58" x14ac:dyDescent="0.25">
      <c r="C32" s="56" t="s">
        <v>33</v>
      </c>
      <c r="F32" s="57" t="s">
        <v>34</v>
      </c>
      <c r="G32" s="57" t="s">
        <v>34</v>
      </c>
      <c r="H32" s="58" t="s">
        <v>35</v>
      </c>
      <c r="I32" s="59" t="s">
        <v>36</v>
      </c>
      <c r="J32" s="60"/>
    </row>
    <row r="33" spans="2:10" x14ac:dyDescent="0.25">
      <c r="C33" s="56"/>
      <c r="F33" s="57"/>
      <c r="G33" s="57"/>
      <c r="H33" s="60"/>
      <c r="I33" s="60"/>
      <c r="J33" s="60"/>
    </row>
    <row r="34" spans="2:10" x14ac:dyDescent="0.25">
      <c r="B34" s="45" t="s">
        <v>41</v>
      </c>
      <c r="C34" s="45" t="s">
        <v>32</v>
      </c>
      <c r="D34" s="46">
        <v>41</v>
      </c>
      <c r="E34" s="52">
        <f>D34/$D$49</f>
        <v>0.1056701030927835</v>
      </c>
      <c r="F34" s="53">
        <v>1</v>
      </c>
      <c r="G34" s="53">
        <v>0.2</v>
      </c>
      <c r="H34" s="54">
        <f>MIN(F34,G34)</f>
        <v>0.2</v>
      </c>
      <c r="I34" s="53">
        <v>0</v>
      </c>
      <c r="J34" s="55">
        <f>IF(I34=0,0,MAX(H34:I34))</f>
        <v>0</v>
      </c>
    </row>
    <row r="35" spans="2:10" ht="58" x14ac:dyDescent="0.25">
      <c r="C35" s="56" t="s">
        <v>33</v>
      </c>
      <c r="F35" s="57" t="s">
        <v>34</v>
      </c>
      <c r="G35" s="57" t="s">
        <v>34</v>
      </c>
      <c r="H35" s="58" t="s">
        <v>35</v>
      </c>
      <c r="I35" s="59" t="s">
        <v>36</v>
      </c>
      <c r="J35" s="60"/>
    </row>
    <row r="36" spans="2:10" x14ac:dyDescent="0.25">
      <c r="C36" s="56"/>
      <c r="F36" s="57"/>
      <c r="G36" s="57"/>
      <c r="H36" s="58"/>
      <c r="I36" s="59"/>
      <c r="J36" s="60"/>
    </row>
    <row r="37" spans="2:10" x14ac:dyDescent="0.25">
      <c r="B37" s="45" t="s">
        <v>42</v>
      </c>
      <c r="C37" s="45" t="s">
        <v>32</v>
      </c>
      <c r="D37" s="46">
        <v>41</v>
      </c>
      <c r="E37" s="52">
        <f>D37/$D$49</f>
        <v>0.1056701030927835</v>
      </c>
      <c r="F37" s="53">
        <v>1</v>
      </c>
      <c r="G37" s="53">
        <v>0.2</v>
      </c>
      <c r="H37" s="54">
        <f>MIN(F37,G37)</f>
        <v>0.2</v>
      </c>
      <c r="I37" s="53">
        <v>0</v>
      </c>
      <c r="J37" s="55">
        <f>IF(I37=0,0,MAX(H37:I37))</f>
        <v>0</v>
      </c>
    </row>
    <row r="38" spans="2:10" ht="58" x14ac:dyDescent="0.25">
      <c r="C38" s="56" t="s">
        <v>33</v>
      </c>
      <c r="F38" s="57" t="s">
        <v>34</v>
      </c>
      <c r="G38" s="57" t="s">
        <v>34</v>
      </c>
      <c r="H38" s="58" t="s">
        <v>35</v>
      </c>
      <c r="I38" s="59" t="s">
        <v>36</v>
      </c>
      <c r="J38" s="60"/>
    </row>
    <row r="39" spans="2:10" x14ac:dyDescent="0.25">
      <c r="C39" s="56"/>
      <c r="F39" s="57"/>
      <c r="G39" s="57"/>
      <c r="H39" s="58"/>
      <c r="I39" s="59"/>
      <c r="J39" s="60"/>
    </row>
    <row r="40" spans="2:10" x14ac:dyDescent="0.25">
      <c r="B40" s="45" t="s">
        <v>43</v>
      </c>
      <c r="C40" s="45" t="s">
        <v>32</v>
      </c>
      <c r="D40" s="46">
        <v>41</v>
      </c>
      <c r="E40" s="52">
        <f>D40/$D$49</f>
        <v>0.1056701030927835</v>
      </c>
      <c r="F40" s="53">
        <v>1</v>
      </c>
      <c r="G40" s="53">
        <v>0.2</v>
      </c>
      <c r="H40" s="54">
        <f>MIN(F40,G40)</f>
        <v>0.2</v>
      </c>
      <c r="I40" s="53">
        <v>0</v>
      </c>
      <c r="J40" s="55">
        <f>IF(I40=0,0,MAX(H40:I40))</f>
        <v>0</v>
      </c>
    </row>
    <row r="41" spans="2:10" ht="58" x14ac:dyDescent="0.25">
      <c r="C41" s="56" t="s">
        <v>33</v>
      </c>
      <c r="F41" s="57" t="s">
        <v>34</v>
      </c>
      <c r="G41" s="57" t="s">
        <v>34</v>
      </c>
      <c r="H41" s="58" t="s">
        <v>35</v>
      </c>
      <c r="I41" s="59" t="s">
        <v>36</v>
      </c>
      <c r="J41" s="60"/>
    </row>
    <row r="42" spans="2:10" x14ac:dyDescent="0.25">
      <c r="C42" s="56"/>
      <c r="F42" s="57"/>
      <c r="G42" s="57"/>
      <c r="H42" s="58"/>
      <c r="I42" s="59"/>
      <c r="J42" s="60"/>
    </row>
    <row r="43" spans="2:10" x14ac:dyDescent="0.25">
      <c r="B43" s="45" t="s">
        <v>44</v>
      </c>
      <c r="C43" s="45" t="s">
        <v>32</v>
      </c>
      <c r="D43" s="46">
        <v>41</v>
      </c>
      <c r="E43" s="52">
        <f>D43/$D$49</f>
        <v>0.1056701030927835</v>
      </c>
      <c r="F43" s="53">
        <v>1</v>
      </c>
      <c r="G43" s="53">
        <v>0.2</v>
      </c>
      <c r="H43" s="54">
        <f>MIN(F43,G43)</f>
        <v>0.2</v>
      </c>
      <c r="I43" s="53">
        <v>0</v>
      </c>
      <c r="J43" s="55">
        <f>IF(I43=0,0,MAX(H43:I43))</f>
        <v>0</v>
      </c>
    </row>
    <row r="44" spans="2:10" ht="58" x14ac:dyDescent="0.25">
      <c r="C44" s="56" t="s">
        <v>33</v>
      </c>
      <c r="F44" s="57" t="s">
        <v>34</v>
      </c>
      <c r="G44" s="57" t="s">
        <v>34</v>
      </c>
      <c r="H44" s="58" t="s">
        <v>35</v>
      </c>
      <c r="I44" s="59" t="s">
        <v>36</v>
      </c>
      <c r="J44" s="60"/>
    </row>
    <row r="45" spans="2:10" x14ac:dyDescent="0.25">
      <c r="C45" s="56"/>
      <c r="F45" s="57"/>
      <c r="G45" s="57"/>
      <c r="H45" s="58"/>
      <c r="I45" s="59"/>
      <c r="J45" s="60"/>
    </row>
    <row r="46" spans="2:10" x14ac:dyDescent="0.25">
      <c r="B46" s="45" t="s">
        <v>45</v>
      </c>
      <c r="C46" s="45" t="s">
        <v>32</v>
      </c>
      <c r="D46" s="46">
        <v>8</v>
      </c>
      <c r="E46" s="52">
        <f>D46/$D$49</f>
        <v>2.0618556701030927E-2</v>
      </c>
      <c r="F46" s="53">
        <v>1</v>
      </c>
      <c r="G46" s="53">
        <v>0.2</v>
      </c>
      <c r="H46" s="54">
        <f>MIN(F46,G46)</f>
        <v>0.2</v>
      </c>
      <c r="I46" s="53">
        <v>0</v>
      </c>
      <c r="J46" s="55">
        <f>IF(I46=0,0,MAX(H46:I46))</f>
        <v>0</v>
      </c>
    </row>
    <row r="47" spans="2:10" ht="58" x14ac:dyDescent="0.25">
      <c r="C47" s="56" t="s">
        <v>33</v>
      </c>
      <c r="F47" s="57" t="s">
        <v>34</v>
      </c>
      <c r="G47" s="57" t="s">
        <v>34</v>
      </c>
      <c r="H47" s="58" t="s">
        <v>35</v>
      </c>
      <c r="I47" s="59" t="s">
        <v>36</v>
      </c>
      <c r="J47" s="60"/>
    </row>
    <row r="49" spans="3:10" ht="18.5" x14ac:dyDescent="0.25">
      <c r="C49" s="63" t="s">
        <v>46</v>
      </c>
      <c r="D49" s="64">
        <f>SUM(D16:D47)</f>
        <v>388</v>
      </c>
      <c r="E49" s="65">
        <f>SUM(E16:E47)</f>
        <v>0.99999999999999989</v>
      </c>
    </row>
    <row r="50" spans="3:10" ht="15" thickBot="1" x14ac:dyDescent="0.3">
      <c r="E50" s="51"/>
    </row>
    <row r="51" spans="3:10" ht="19" thickBot="1" x14ac:dyDescent="0.3">
      <c r="C51" s="66" t="s">
        <v>47</v>
      </c>
      <c r="D51" s="73"/>
      <c r="J51" s="67">
        <f>SUMPRODUCT(E16:E47,J16:J47)</f>
        <v>0.16649484536082476</v>
      </c>
    </row>
    <row r="52" spans="3:10" x14ac:dyDescent="0.25">
      <c r="J52" s="60"/>
    </row>
    <row r="53" spans="3:10" ht="15" thickBot="1" x14ac:dyDescent="0.3"/>
    <row r="54" spans="3:10" ht="40.5" customHeight="1" thickBot="1" x14ac:dyDescent="0.3">
      <c r="C54" s="68" t="s">
        <v>48</v>
      </c>
      <c r="D54" s="69"/>
      <c r="E54" s="70" t="s">
        <v>49</v>
      </c>
      <c r="F54" s="69"/>
      <c r="G54" s="69"/>
      <c r="H54" s="69"/>
      <c r="I54" s="69"/>
      <c r="J54" s="71">
        <f>1-J51</f>
        <v>0.83350515463917518</v>
      </c>
    </row>
  </sheetData>
  <mergeCells count="13">
    <mergeCell ref="B4:C4"/>
    <mergeCell ref="D4:F4"/>
    <mergeCell ref="G4:I4"/>
    <mergeCell ref="B6:D6"/>
    <mergeCell ref="E6:F6"/>
    <mergeCell ref="G6:I6"/>
    <mergeCell ref="J13:J14"/>
    <mergeCell ref="I13:I14"/>
    <mergeCell ref="F12:J12"/>
    <mergeCell ref="B12:E12"/>
    <mergeCell ref="F13:F14"/>
    <mergeCell ref="G13:G14"/>
    <mergeCell ref="H13:H14"/>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6554-0B27-4B23-97FA-A07AB9462343}">
  <dimension ref="B1:L55"/>
  <sheetViews>
    <sheetView zoomScale="70" zoomScaleNormal="70" workbookViewId="0">
      <selection activeCell="B4" sqref="B4:C4"/>
    </sheetView>
  </sheetViews>
  <sheetFormatPr defaultColWidth="9.1796875" defaultRowHeight="14.5" x14ac:dyDescent="0.25"/>
  <cols>
    <col min="1" max="1" width="1.7265625" style="45" customWidth="1"/>
    <col min="2" max="2" width="12.26953125" style="45" customWidth="1"/>
    <col min="3" max="3" width="52.453125" style="45" customWidth="1"/>
    <col min="4" max="4" width="14" style="46" customWidth="1"/>
    <col min="5" max="5" width="19.26953125" style="46" customWidth="1"/>
    <col min="6" max="6" width="32.26953125" style="45" customWidth="1"/>
    <col min="7" max="7" width="32" style="45" customWidth="1"/>
    <col min="8" max="8" width="29.54296875" style="45" customWidth="1"/>
    <col min="9" max="9" width="40" style="45" customWidth="1"/>
    <col min="10" max="10" width="23" style="45" customWidth="1"/>
    <col min="11" max="16384" width="9.1796875" style="45"/>
  </cols>
  <sheetData>
    <row r="1" spans="2:12" ht="23.5" x14ac:dyDescent="0.25">
      <c r="B1" s="44" t="s">
        <v>50</v>
      </c>
      <c r="L1" s="6" t="s">
        <v>111</v>
      </c>
    </row>
    <row r="2" spans="2:12" x14ac:dyDescent="0.25">
      <c r="D2" s="45"/>
      <c r="E2" s="45"/>
    </row>
    <row r="3" spans="2:12" ht="19.5" customHeight="1" x14ac:dyDescent="0.3">
      <c r="B3" s="7" t="s">
        <v>83</v>
      </c>
      <c r="C3" s="2"/>
      <c r="D3" s="7" t="s">
        <v>84</v>
      </c>
      <c r="E3" s="2"/>
      <c r="F3" s="1"/>
      <c r="G3" s="7" t="s">
        <v>85</v>
      </c>
      <c r="H3" s="2"/>
      <c r="I3" s="1"/>
      <c r="J3" s="8" t="s">
        <v>89</v>
      </c>
      <c r="K3" s="1"/>
    </row>
    <row r="4" spans="2:12" x14ac:dyDescent="0.3">
      <c r="B4" s="86"/>
      <c r="C4" s="87"/>
      <c r="D4" s="86"/>
      <c r="E4" s="88"/>
      <c r="F4" s="87"/>
      <c r="G4" s="86"/>
      <c r="H4" s="88"/>
      <c r="I4" s="87"/>
      <c r="J4" s="74">
        <f ca="1">NOW()</f>
        <v>45510.33065729167</v>
      </c>
    </row>
    <row r="5" spans="2:12" x14ac:dyDescent="0.3">
      <c r="B5" s="8" t="s">
        <v>86</v>
      </c>
      <c r="C5" s="1"/>
      <c r="D5" s="8"/>
      <c r="E5" s="8" t="s">
        <v>87</v>
      </c>
      <c r="F5" s="1"/>
      <c r="G5" s="8" t="s">
        <v>88</v>
      </c>
      <c r="H5" s="1"/>
      <c r="I5" s="3"/>
    </row>
    <row r="6" spans="2:12" x14ac:dyDescent="0.3">
      <c r="B6" s="86"/>
      <c r="C6" s="88"/>
      <c r="D6" s="87"/>
      <c r="E6" s="89"/>
      <c r="F6" s="90"/>
      <c r="G6" s="91"/>
      <c r="H6" s="92"/>
      <c r="I6" s="90"/>
    </row>
    <row r="7" spans="2:12" ht="23.5" x14ac:dyDescent="0.25">
      <c r="B7" s="44"/>
    </row>
    <row r="8" spans="2:12" ht="23.5" x14ac:dyDescent="0.25">
      <c r="B8" s="44"/>
      <c r="C8" s="47" t="s">
        <v>51</v>
      </c>
    </row>
    <row r="9" spans="2:12" ht="23.5" x14ac:dyDescent="0.25">
      <c r="B9" s="44"/>
    </row>
    <row r="10" spans="2:12" ht="18.5" x14ac:dyDescent="0.25">
      <c r="C10" s="47" t="s">
        <v>52</v>
      </c>
    </row>
    <row r="12" spans="2:12" ht="15.5" x14ac:dyDescent="0.25">
      <c r="C12" s="48"/>
    </row>
    <row r="13" spans="2:12" ht="62.25" customHeight="1" x14ac:dyDescent="0.25">
      <c r="B13" s="107" t="s">
        <v>53</v>
      </c>
      <c r="C13" s="107"/>
      <c r="D13" s="107"/>
      <c r="E13" s="107"/>
      <c r="F13" s="106" t="s">
        <v>54</v>
      </c>
      <c r="G13" s="106"/>
      <c r="H13" s="106"/>
      <c r="I13" s="106"/>
      <c r="J13" s="106"/>
    </row>
    <row r="14" spans="2:12" ht="15" customHeight="1" x14ac:dyDescent="0.25">
      <c r="F14" s="112" t="s">
        <v>105</v>
      </c>
      <c r="G14" s="112" t="s">
        <v>106</v>
      </c>
      <c r="H14" s="109" t="s">
        <v>55</v>
      </c>
      <c r="I14" s="111" t="s">
        <v>107</v>
      </c>
      <c r="J14" s="110" t="s">
        <v>56</v>
      </c>
    </row>
    <row r="15" spans="2:12" ht="78" customHeight="1" x14ac:dyDescent="0.25">
      <c r="B15" s="49" t="s">
        <v>57</v>
      </c>
      <c r="C15" s="50" t="s">
        <v>58</v>
      </c>
      <c r="D15" s="50" t="s">
        <v>59</v>
      </c>
      <c r="E15" s="50" t="s">
        <v>60</v>
      </c>
      <c r="F15" s="112"/>
      <c r="G15" s="112"/>
      <c r="H15" s="109"/>
      <c r="I15" s="111"/>
      <c r="J15" s="110"/>
    </row>
    <row r="16" spans="2:12" ht="32.25" customHeight="1" x14ac:dyDescent="0.25">
      <c r="F16" s="51" t="s">
        <v>30</v>
      </c>
      <c r="G16" s="51" t="s">
        <v>30</v>
      </c>
      <c r="H16" s="51" t="s">
        <v>30</v>
      </c>
      <c r="I16" s="51" t="s">
        <v>30</v>
      </c>
      <c r="J16" s="51" t="s">
        <v>30</v>
      </c>
    </row>
    <row r="17" spans="2:10" x14ac:dyDescent="0.25">
      <c r="B17" s="45" t="s">
        <v>61</v>
      </c>
      <c r="C17" s="45" t="s">
        <v>62</v>
      </c>
      <c r="D17" s="46">
        <v>23</v>
      </c>
      <c r="E17" s="52">
        <f>D17/$D$50</f>
        <v>5.9278350515463915E-2</v>
      </c>
      <c r="F17" s="53">
        <v>1</v>
      </c>
      <c r="G17" s="53">
        <v>0.5</v>
      </c>
      <c r="H17" s="54">
        <f>MIN(F17,G17)</f>
        <v>0.5</v>
      </c>
      <c r="I17" s="53">
        <v>0.8</v>
      </c>
      <c r="J17" s="55">
        <f>IF(I17=0,0,MAX(H17:I17))</f>
        <v>0.8</v>
      </c>
    </row>
    <row r="18" spans="2:10" ht="58" x14ac:dyDescent="0.25">
      <c r="C18" s="56" t="s">
        <v>63</v>
      </c>
      <c r="F18" s="57" t="s">
        <v>64</v>
      </c>
      <c r="G18" s="57" t="s">
        <v>64</v>
      </c>
      <c r="H18" s="58" t="s">
        <v>65</v>
      </c>
      <c r="I18" s="59" t="s">
        <v>66</v>
      </c>
      <c r="J18" s="60"/>
    </row>
    <row r="19" spans="2:10" x14ac:dyDescent="0.25">
      <c r="C19" s="61"/>
      <c r="F19" s="60"/>
      <c r="G19" s="60"/>
      <c r="H19" s="60"/>
      <c r="I19" s="60"/>
      <c r="J19" s="60"/>
    </row>
    <row r="20" spans="2:10" x14ac:dyDescent="0.35">
      <c r="B20" s="62" t="s">
        <v>67</v>
      </c>
      <c r="C20" s="45" t="s">
        <v>62</v>
      </c>
      <c r="D20" s="46">
        <v>34</v>
      </c>
      <c r="E20" s="52">
        <f>D20/$D$50</f>
        <v>8.7628865979381437E-2</v>
      </c>
      <c r="F20" s="53">
        <v>1</v>
      </c>
      <c r="G20" s="53">
        <v>1</v>
      </c>
      <c r="H20" s="54">
        <f>MIN(F20,G20)</f>
        <v>1</v>
      </c>
      <c r="I20" s="53">
        <v>0.8</v>
      </c>
      <c r="J20" s="55">
        <f>IF(I20=0,0,MAX(H20:I20))</f>
        <v>1</v>
      </c>
    </row>
    <row r="21" spans="2:10" ht="58" x14ac:dyDescent="0.25">
      <c r="C21" s="56" t="s">
        <v>63</v>
      </c>
      <c r="F21" s="57" t="s">
        <v>64</v>
      </c>
      <c r="G21" s="57" t="s">
        <v>64</v>
      </c>
      <c r="H21" s="58" t="s">
        <v>65</v>
      </c>
      <c r="I21" s="59" t="s">
        <v>66</v>
      </c>
      <c r="J21" s="60"/>
    </row>
    <row r="22" spans="2:10" x14ac:dyDescent="0.25">
      <c r="F22" s="60"/>
      <c r="G22" s="60"/>
      <c r="H22" s="60"/>
      <c r="I22" s="60"/>
      <c r="J22" s="60"/>
    </row>
    <row r="23" spans="2:10" x14ac:dyDescent="0.25">
      <c r="B23" s="45" t="s">
        <v>68</v>
      </c>
      <c r="C23" s="45" t="s">
        <v>62</v>
      </c>
      <c r="D23" s="46">
        <v>36</v>
      </c>
      <c r="E23" s="52">
        <f>D23/$D$50</f>
        <v>9.2783505154639179E-2</v>
      </c>
      <c r="F23" s="53">
        <v>1</v>
      </c>
      <c r="G23" s="53">
        <v>1</v>
      </c>
      <c r="H23" s="54">
        <f>MIN(F23,G23)</f>
        <v>1</v>
      </c>
      <c r="I23" s="53">
        <v>0.3</v>
      </c>
      <c r="J23" s="55">
        <f>IF(I23=0,0,MAX(H23:I23))</f>
        <v>1</v>
      </c>
    </row>
    <row r="24" spans="2:10" ht="58" x14ac:dyDescent="0.25">
      <c r="C24" s="56" t="s">
        <v>63</v>
      </c>
      <c r="F24" s="57" t="s">
        <v>64</v>
      </c>
      <c r="G24" s="57" t="s">
        <v>64</v>
      </c>
      <c r="H24" s="58" t="s">
        <v>65</v>
      </c>
      <c r="I24" s="59" t="s">
        <v>66</v>
      </c>
      <c r="J24" s="60"/>
    </row>
    <row r="25" spans="2:10" x14ac:dyDescent="0.25">
      <c r="F25" s="60"/>
      <c r="G25" s="60"/>
      <c r="H25" s="60"/>
      <c r="I25" s="60"/>
      <c r="J25" s="60"/>
    </row>
    <row r="26" spans="2:10" x14ac:dyDescent="0.25">
      <c r="B26" s="45" t="s">
        <v>69</v>
      </c>
      <c r="C26" s="45" t="s">
        <v>62</v>
      </c>
      <c r="D26" s="46">
        <v>41</v>
      </c>
      <c r="E26" s="52">
        <f>D26/$D$50</f>
        <v>0.1056701030927835</v>
      </c>
      <c r="F26" s="53">
        <v>1</v>
      </c>
      <c r="G26" s="53">
        <v>1</v>
      </c>
      <c r="H26" s="54">
        <f>MIN(F26,G26)</f>
        <v>1</v>
      </c>
      <c r="I26" s="53">
        <v>0.2</v>
      </c>
      <c r="J26" s="55">
        <f>IF(I26=0,0,MAX(H26:I26))</f>
        <v>1</v>
      </c>
    </row>
    <row r="27" spans="2:10" ht="58" x14ac:dyDescent="0.25">
      <c r="C27" s="56" t="s">
        <v>63</v>
      </c>
      <c r="F27" s="57" t="s">
        <v>64</v>
      </c>
      <c r="G27" s="57" t="s">
        <v>64</v>
      </c>
      <c r="H27" s="58" t="s">
        <v>65</v>
      </c>
      <c r="I27" s="59" t="s">
        <v>66</v>
      </c>
      <c r="J27" s="60"/>
    </row>
    <row r="28" spans="2:10" x14ac:dyDescent="0.25">
      <c r="F28" s="60"/>
      <c r="G28" s="60"/>
      <c r="H28" s="60"/>
      <c r="I28" s="60"/>
      <c r="J28" s="60"/>
    </row>
    <row r="29" spans="2:10" x14ac:dyDescent="0.25">
      <c r="B29" s="45" t="s">
        <v>70</v>
      </c>
      <c r="C29" s="45" t="s">
        <v>62</v>
      </c>
      <c r="D29" s="46">
        <v>41</v>
      </c>
      <c r="E29" s="52">
        <f>D29/$D$50</f>
        <v>0.1056701030927835</v>
      </c>
      <c r="F29" s="53">
        <v>1</v>
      </c>
      <c r="G29" s="53">
        <v>1</v>
      </c>
      <c r="H29" s="54">
        <f>MIN(F29,G29)</f>
        <v>1</v>
      </c>
      <c r="I29" s="53">
        <v>0</v>
      </c>
      <c r="J29" s="55">
        <f>IF(I29=0,0,MAX(H29:I29))</f>
        <v>0</v>
      </c>
    </row>
    <row r="30" spans="2:10" ht="58" x14ac:dyDescent="0.25">
      <c r="C30" s="56" t="s">
        <v>63</v>
      </c>
      <c r="F30" s="57" t="s">
        <v>64</v>
      </c>
      <c r="G30" s="57" t="s">
        <v>64</v>
      </c>
      <c r="H30" s="58" t="s">
        <v>65</v>
      </c>
      <c r="I30" s="59" t="s">
        <v>66</v>
      </c>
      <c r="J30" s="60"/>
    </row>
    <row r="31" spans="2:10" x14ac:dyDescent="0.25">
      <c r="C31" s="56"/>
      <c r="F31" s="57"/>
      <c r="G31" s="57"/>
      <c r="H31" s="60"/>
      <c r="I31" s="60"/>
      <c r="J31" s="60"/>
    </row>
    <row r="32" spans="2:10" x14ac:dyDescent="0.25">
      <c r="B32" s="45" t="s">
        <v>70</v>
      </c>
      <c r="C32" s="45" t="s">
        <v>62</v>
      </c>
      <c r="D32" s="46">
        <v>41</v>
      </c>
      <c r="E32" s="52">
        <f>D32/$D$50</f>
        <v>0.1056701030927835</v>
      </c>
      <c r="F32" s="53">
        <v>1</v>
      </c>
      <c r="G32" s="53">
        <v>1</v>
      </c>
      <c r="H32" s="54">
        <f>MIN(F32,G32)</f>
        <v>1</v>
      </c>
      <c r="I32" s="53">
        <v>0</v>
      </c>
      <c r="J32" s="55">
        <f>IF(I32=0,0,MAX(H32:I32))</f>
        <v>0</v>
      </c>
    </row>
    <row r="33" spans="2:10" ht="58" x14ac:dyDescent="0.25">
      <c r="C33" s="56" t="s">
        <v>63</v>
      </c>
      <c r="F33" s="57" t="s">
        <v>64</v>
      </c>
      <c r="G33" s="57" t="s">
        <v>64</v>
      </c>
      <c r="H33" s="58" t="s">
        <v>65</v>
      </c>
      <c r="I33" s="59" t="s">
        <v>66</v>
      </c>
      <c r="J33" s="60"/>
    </row>
    <row r="34" spans="2:10" x14ac:dyDescent="0.25">
      <c r="C34" s="56"/>
      <c r="F34" s="57"/>
      <c r="G34" s="57"/>
      <c r="H34" s="60"/>
      <c r="I34" s="60"/>
      <c r="J34" s="60"/>
    </row>
    <row r="35" spans="2:10" x14ac:dyDescent="0.25">
      <c r="B35" s="45" t="s">
        <v>71</v>
      </c>
      <c r="C35" s="45" t="s">
        <v>62</v>
      </c>
      <c r="D35" s="46">
        <v>41</v>
      </c>
      <c r="E35" s="52">
        <f>D35/$D$50</f>
        <v>0.1056701030927835</v>
      </c>
      <c r="F35" s="53">
        <v>1</v>
      </c>
      <c r="G35" s="53">
        <v>1</v>
      </c>
      <c r="H35" s="54">
        <f>MIN(F35,G35)</f>
        <v>1</v>
      </c>
      <c r="I35" s="53">
        <v>0</v>
      </c>
      <c r="J35" s="55">
        <f>IF(I35=0,0,MAX(H35:I35))</f>
        <v>0</v>
      </c>
    </row>
    <row r="36" spans="2:10" ht="58" x14ac:dyDescent="0.25">
      <c r="C36" s="56" t="s">
        <v>63</v>
      </c>
      <c r="F36" s="57" t="s">
        <v>64</v>
      </c>
      <c r="G36" s="57" t="s">
        <v>64</v>
      </c>
      <c r="H36" s="58" t="s">
        <v>65</v>
      </c>
      <c r="I36" s="59" t="s">
        <v>66</v>
      </c>
      <c r="J36" s="60"/>
    </row>
    <row r="37" spans="2:10" x14ac:dyDescent="0.25">
      <c r="C37" s="56"/>
      <c r="F37" s="57"/>
      <c r="G37" s="57"/>
      <c r="H37" s="58"/>
      <c r="I37" s="59"/>
      <c r="J37" s="60"/>
    </row>
    <row r="38" spans="2:10" x14ac:dyDescent="0.25">
      <c r="B38" s="45" t="s">
        <v>72</v>
      </c>
      <c r="C38" s="45" t="s">
        <v>62</v>
      </c>
      <c r="D38" s="46">
        <v>41</v>
      </c>
      <c r="E38" s="52">
        <f>D38/$D$50</f>
        <v>0.1056701030927835</v>
      </c>
      <c r="F38" s="53">
        <v>1</v>
      </c>
      <c r="G38" s="53">
        <v>1</v>
      </c>
      <c r="H38" s="54">
        <f>MIN(F38,G38)</f>
        <v>1</v>
      </c>
      <c r="I38" s="53">
        <v>0</v>
      </c>
      <c r="J38" s="55">
        <f>IF(I38=0,0,MAX(H38:I38))</f>
        <v>0</v>
      </c>
    </row>
    <row r="39" spans="2:10" ht="58" x14ac:dyDescent="0.25">
      <c r="C39" s="56" t="s">
        <v>63</v>
      </c>
      <c r="F39" s="57" t="s">
        <v>64</v>
      </c>
      <c r="G39" s="57" t="s">
        <v>64</v>
      </c>
      <c r="H39" s="58" t="s">
        <v>65</v>
      </c>
      <c r="I39" s="59" t="s">
        <v>66</v>
      </c>
      <c r="J39" s="60"/>
    </row>
    <row r="40" spans="2:10" x14ac:dyDescent="0.25">
      <c r="C40" s="56"/>
      <c r="F40" s="57"/>
      <c r="G40" s="57"/>
      <c r="H40" s="58"/>
      <c r="I40" s="59"/>
      <c r="J40" s="60"/>
    </row>
    <row r="41" spans="2:10" x14ac:dyDescent="0.25">
      <c r="B41" s="45" t="s">
        <v>73</v>
      </c>
      <c r="C41" s="45" t="s">
        <v>62</v>
      </c>
      <c r="D41" s="46">
        <v>41</v>
      </c>
      <c r="E41" s="52">
        <f>D41/$D$50</f>
        <v>0.1056701030927835</v>
      </c>
      <c r="F41" s="53">
        <v>1</v>
      </c>
      <c r="G41" s="53">
        <v>1</v>
      </c>
      <c r="H41" s="54">
        <f>MIN(F41,G41)</f>
        <v>1</v>
      </c>
      <c r="I41" s="53">
        <v>0</v>
      </c>
      <c r="J41" s="55">
        <f>IF(I41=0,0,MAX(H41:I41))</f>
        <v>0</v>
      </c>
    </row>
    <row r="42" spans="2:10" ht="58" x14ac:dyDescent="0.25">
      <c r="C42" s="56" t="s">
        <v>63</v>
      </c>
      <c r="F42" s="57" t="s">
        <v>64</v>
      </c>
      <c r="G42" s="57" t="s">
        <v>64</v>
      </c>
      <c r="H42" s="58" t="s">
        <v>65</v>
      </c>
      <c r="I42" s="59" t="s">
        <v>66</v>
      </c>
      <c r="J42" s="60"/>
    </row>
    <row r="43" spans="2:10" x14ac:dyDescent="0.25">
      <c r="C43" s="56"/>
      <c r="F43" s="57"/>
      <c r="G43" s="57"/>
      <c r="H43" s="58"/>
      <c r="I43" s="59"/>
      <c r="J43" s="60"/>
    </row>
    <row r="44" spans="2:10" x14ac:dyDescent="0.25">
      <c r="B44" s="45" t="s">
        <v>74</v>
      </c>
      <c r="C44" s="45" t="s">
        <v>62</v>
      </c>
      <c r="D44" s="46">
        <v>41</v>
      </c>
      <c r="E44" s="52">
        <f>D44/$D$50</f>
        <v>0.1056701030927835</v>
      </c>
      <c r="F44" s="53">
        <v>1</v>
      </c>
      <c r="G44" s="53">
        <v>1</v>
      </c>
      <c r="H44" s="54">
        <f>MIN(F44,G44)</f>
        <v>1</v>
      </c>
      <c r="I44" s="53">
        <v>0</v>
      </c>
      <c r="J44" s="55">
        <f>IF(I44=0,0,MAX(H44:I44))</f>
        <v>0</v>
      </c>
    </row>
    <row r="45" spans="2:10" ht="58" x14ac:dyDescent="0.25">
      <c r="C45" s="56" t="s">
        <v>63</v>
      </c>
      <c r="F45" s="57" t="s">
        <v>64</v>
      </c>
      <c r="G45" s="57" t="s">
        <v>64</v>
      </c>
      <c r="H45" s="58" t="s">
        <v>65</v>
      </c>
      <c r="I45" s="59" t="s">
        <v>66</v>
      </c>
      <c r="J45" s="60"/>
    </row>
    <row r="46" spans="2:10" x14ac:dyDescent="0.25">
      <c r="C46" s="56"/>
      <c r="F46" s="57"/>
      <c r="G46" s="57"/>
      <c r="H46" s="58"/>
      <c r="I46" s="59"/>
      <c r="J46" s="60"/>
    </row>
    <row r="47" spans="2:10" x14ac:dyDescent="0.25">
      <c r="B47" s="45" t="s">
        <v>75</v>
      </c>
      <c r="C47" s="45" t="s">
        <v>62</v>
      </c>
      <c r="D47" s="46">
        <v>8</v>
      </c>
      <c r="E47" s="52">
        <f>D47/$D$50</f>
        <v>2.0618556701030927E-2</v>
      </c>
      <c r="F47" s="53">
        <v>1</v>
      </c>
      <c r="G47" s="53">
        <v>1</v>
      </c>
      <c r="H47" s="54">
        <f>MIN(F47,G47)</f>
        <v>1</v>
      </c>
      <c r="I47" s="53">
        <v>0</v>
      </c>
      <c r="J47" s="55">
        <f>IF(I47=0,0,MAX(H47:I47))</f>
        <v>0</v>
      </c>
    </row>
    <row r="48" spans="2:10" ht="58" x14ac:dyDescent="0.25">
      <c r="C48" s="56" t="s">
        <v>63</v>
      </c>
      <c r="F48" s="57" t="s">
        <v>64</v>
      </c>
      <c r="G48" s="57" t="s">
        <v>64</v>
      </c>
      <c r="H48" s="58" t="s">
        <v>65</v>
      </c>
      <c r="I48" s="59" t="s">
        <v>66</v>
      </c>
      <c r="J48" s="60"/>
    </row>
    <row r="50" spans="3:10" ht="18.5" x14ac:dyDescent="0.25">
      <c r="C50" s="63" t="s">
        <v>76</v>
      </c>
      <c r="D50" s="64">
        <f>SUM(D17:D48)</f>
        <v>388</v>
      </c>
      <c r="E50" s="65">
        <f>SUM(E17:E48)</f>
        <v>0.99999999999999989</v>
      </c>
    </row>
    <row r="51" spans="3:10" ht="15" thickBot="1" x14ac:dyDescent="0.3">
      <c r="E51" s="51"/>
    </row>
    <row r="52" spans="3:10" ht="19" thickBot="1" x14ac:dyDescent="0.3">
      <c r="C52" s="66" t="s">
        <v>77</v>
      </c>
      <c r="J52" s="67">
        <f>SUMPRODUCT(E17:E48,J17:J48)</f>
        <v>0.33350515463917524</v>
      </c>
    </row>
    <row r="53" spans="3:10" x14ac:dyDescent="0.25">
      <c r="J53" s="60"/>
    </row>
    <row r="54" spans="3:10" ht="15" thickBot="1" x14ac:dyDescent="0.3"/>
    <row r="55" spans="3:10" ht="40.5" customHeight="1" thickBot="1" x14ac:dyDescent="0.3">
      <c r="C55" s="68" t="s">
        <v>78</v>
      </c>
      <c r="D55" s="69"/>
      <c r="E55" s="70" t="s">
        <v>79</v>
      </c>
      <c r="F55" s="69"/>
      <c r="G55" s="69"/>
      <c r="H55" s="69"/>
      <c r="I55" s="69"/>
      <c r="J55" s="71">
        <f>1-J52</f>
        <v>0.66649484536082482</v>
      </c>
    </row>
  </sheetData>
  <mergeCells count="13">
    <mergeCell ref="B4:C4"/>
    <mergeCell ref="D4:F4"/>
    <mergeCell ref="G4:I4"/>
    <mergeCell ref="B6:D6"/>
    <mergeCell ref="E6:F6"/>
    <mergeCell ref="G6:I6"/>
    <mergeCell ref="J14:J15"/>
    <mergeCell ref="I14:I15"/>
    <mergeCell ref="F13:J13"/>
    <mergeCell ref="B13:E13"/>
    <mergeCell ref="F14:F15"/>
    <mergeCell ref="G14:G15"/>
    <mergeCell ref="H14:H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2</vt:i4>
      </vt:variant>
    </vt:vector>
  </HeadingPairs>
  <TitlesOfParts>
    <vt:vector size="6" baseType="lpstr">
      <vt:lpstr>Liite B</vt:lpstr>
      <vt:lpstr>Liite B Lisätietoja</vt:lpstr>
      <vt:lpstr>Liite C</vt:lpstr>
      <vt:lpstr>Appendice C</vt:lpstr>
      <vt:lpstr>'Liite B'!Tulostusalue</vt:lpstr>
      <vt:lpstr>'Liite B Lisätietoja'!Tulostusalue</vt:lpstr>
    </vt:vector>
  </TitlesOfParts>
  <Company>Tekes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Excel-talousanalyysityökalu</dc:title>
  <dc:creator>Petri Serenius</dc:creator>
  <cp:lastModifiedBy>Susanna Nummi</cp:lastModifiedBy>
  <cp:lastPrinted>2010-08-03T06:40:29Z</cp:lastPrinted>
  <dcterms:created xsi:type="dcterms:W3CDTF">2006-12-13T11:03:14Z</dcterms:created>
  <dcterms:modified xsi:type="dcterms:W3CDTF">2024-08-06T04:56:57Z</dcterms:modified>
</cp:coreProperties>
</file>